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65" yWindow="150" windowWidth="19050" windowHeight="11385" tabRatio="739" firstSheet="6" activeTab="6"/>
  </bookViews>
  <sheets>
    <sheet name="Пояснительная записка" sheetId="10" r:id="rId1"/>
    <sheet name="Титульный лист" sheetId="5" r:id="rId2"/>
    <sheet name="График учебного процесса" sheetId="2" r:id="rId3"/>
    <sheet name="Сводные данные по бюджету време" sheetId="3" r:id="rId4"/>
    <sheet name="План учебного процесса" sheetId="7" r:id="rId5"/>
    <sheet name="Перечень кабинетов" sheetId="11" r:id="rId6"/>
    <sheet name="1А ,Б Курс" sheetId="16" r:id="rId7"/>
    <sheet name="2 АКурс " sheetId="25" r:id="rId8"/>
    <sheet name="2Б Курс " sheetId="27" r:id="rId9"/>
    <sheet name="3Б курс " sheetId="33" r:id="rId10"/>
    <sheet name="3А  Курс " sheetId="21" r:id="rId11"/>
    <sheet name="4 Курс" sheetId="32" r:id="rId12"/>
  </sheets>
  <definedNames>
    <definedName name="_xlnm.Print_Area" localSheetId="6">'1А ,Б Курс'!$A$1:$BF$34</definedName>
    <definedName name="_xlnm.Print_Area" localSheetId="7">'2 АКурс '!$A$1:$BH$79</definedName>
    <definedName name="_xlnm.Print_Area" localSheetId="10">'3А  Курс '!$A$6:$BF$83</definedName>
    <definedName name="_xlnm.Print_Area" localSheetId="9">'3Б курс '!$A$4:$BF$84</definedName>
    <definedName name="_xlnm.Print_Area" localSheetId="11">'4 Курс'!$A$2:$BE$81</definedName>
    <definedName name="_xlnm.Print_Area" localSheetId="2">'График учебного процесса'!$A$1:$BA$16</definedName>
    <definedName name="_xlnm.Print_Area" localSheetId="4">'План учебного процесса'!$A$1:$P$109</definedName>
    <definedName name="_xlnm.Print_Area" localSheetId="3">'Сводные данные по бюджету време'!$A$1:$L$30</definedName>
    <definedName name="_xlnm.Print_Area" localSheetId="1">'Титульный лист'!$A$1:$J$38</definedName>
  </definedNames>
  <calcPr calcId="125725"/>
</workbook>
</file>

<file path=xl/calcChain.xml><?xml version="1.0" encoding="utf-8"?>
<calcChain xmlns="http://schemas.openxmlformats.org/spreadsheetml/2006/main">
  <c r="BE33" i="16"/>
  <c r="D33"/>
  <c r="BF32"/>
  <c r="BE32"/>
  <c r="D32"/>
  <c r="C32"/>
  <c r="BF30"/>
  <c r="BE30"/>
  <c r="D30"/>
  <c r="D8" s="1"/>
  <c r="BF29"/>
  <c r="BE29"/>
  <c r="D29"/>
  <c r="C29"/>
  <c r="BF28"/>
  <c r="BE28"/>
  <c r="D28"/>
  <c r="C28"/>
  <c r="BF27"/>
  <c r="BE27"/>
  <c r="D27"/>
  <c r="C27"/>
  <c r="BF26"/>
  <c r="BE26"/>
  <c r="D26"/>
  <c r="C26"/>
  <c r="BF25"/>
  <c r="BE25"/>
  <c r="D25"/>
  <c r="C25"/>
  <c r="BF24"/>
  <c r="BE24"/>
  <c r="D24"/>
  <c r="C24"/>
  <c r="BF23"/>
  <c r="BE23"/>
  <c r="D23"/>
  <c r="C23"/>
  <c r="BF22"/>
  <c r="BE22"/>
  <c r="D22"/>
  <c r="C22"/>
  <c r="BF21"/>
  <c r="BE21"/>
  <c r="D21"/>
  <c r="C21"/>
  <c r="BF20"/>
  <c r="BE20"/>
  <c r="D20"/>
  <c r="C20"/>
  <c r="BF19"/>
  <c r="BE19"/>
  <c r="D19"/>
  <c r="C19"/>
  <c r="BF18"/>
  <c r="BE18"/>
  <c r="D18"/>
  <c r="C18"/>
  <c r="BF17"/>
  <c r="BE17"/>
  <c r="D17"/>
  <c r="C17"/>
  <c r="BF16"/>
  <c r="BE16"/>
  <c r="BE8" s="1"/>
  <c r="D16"/>
  <c r="C16"/>
  <c r="BF15"/>
  <c r="BF8"/>
  <c r="AS8"/>
  <c r="AR8"/>
  <c r="AQ8"/>
  <c r="AP8"/>
  <c r="AO8"/>
  <c r="AN8"/>
  <c r="AM8"/>
  <c r="AL8"/>
  <c r="AK8"/>
  <c r="AJ8"/>
  <c r="AI8"/>
  <c r="AH8"/>
  <c r="AG8"/>
  <c r="AF8"/>
  <c r="AE8"/>
  <c r="AD8"/>
  <c r="AC8"/>
  <c r="AB8"/>
  <c r="AA8"/>
  <c r="Z8"/>
  <c r="Y8"/>
  <c r="X8"/>
  <c r="W8"/>
  <c r="V8"/>
  <c r="U8"/>
  <c r="T8"/>
  <c r="S8"/>
  <c r="R8"/>
  <c r="Q8"/>
  <c r="P8"/>
  <c r="O8"/>
  <c r="N8"/>
  <c r="M8"/>
  <c r="L8"/>
  <c r="K8"/>
  <c r="J8"/>
  <c r="I8"/>
  <c r="H8"/>
  <c r="G8"/>
  <c r="F8"/>
  <c r="E8"/>
  <c r="C8"/>
  <c r="AI13" i="33"/>
  <c r="AH13"/>
  <c r="BF81"/>
  <c r="BE81"/>
  <c r="D81"/>
  <c r="C81"/>
  <c r="BF79"/>
  <c r="BE79"/>
  <c r="D79"/>
  <c r="C79"/>
  <c r="BF78"/>
  <c r="BE78"/>
  <c r="D78"/>
  <c r="C78"/>
  <c r="BF77"/>
  <c r="BE77"/>
  <c r="D77"/>
  <c r="C77"/>
  <c r="BF76"/>
  <c r="BE76"/>
  <c r="D76"/>
  <c r="C76"/>
  <c r="BF75"/>
  <c r="BE75"/>
  <c r="D75"/>
  <c r="C75"/>
  <c r="BF74"/>
  <c r="BE74"/>
  <c r="D74"/>
  <c r="C74"/>
  <c r="BF73"/>
  <c r="BE73"/>
  <c r="D73"/>
  <c r="C73"/>
  <c r="BF72"/>
  <c r="BE72"/>
  <c r="D72"/>
  <c r="C72"/>
  <c r="BF71"/>
  <c r="BE71"/>
  <c r="D71"/>
  <c r="C71"/>
  <c r="BF70"/>
  <c r="BE70"/>
  <c r="D70"/>
  <c r="C70"/>
  <c r="BF69"/>
  <c r="BE69"/>
  <c r="D69"/>
  <c r="C69"/>
  <c r="BF68"/>
  <c r="BE68"/>
  <c r="D68"/>
  <c r="C68"/>
  <c r="BF67"/>
  <c r="BE67"/>
  <c r="D67"/>
  <c r="C67"/>
  <c r="BF66"/>
  <c r="BE66"/>
  <c r="D66"/>
  <c r="C66"/>
  <c r="BF65"/>
  <c r="BE65"/>
  <c r="D65"/>
  <c r="C65"/>
  <c r="BE64"/>
  <c r="D64"/>
  <c r="C64"/>
  <c r="BF63"/>
  <c r="BE63"/>
  <c r="D63"/>
  <c r="C63"/>
  <c r="BF62"/>
  <c r="BE62"/>
  <c r="D62"/>
  <c r="C62"/>
  <c r="BF61"/>
  <c r="BE61"/>
  <c r="D61"/>
  <c r="C61"/>
  <c r="BF60"/>
  <c r="BE60"/>
  <c r="D60"/>
  <c r="C60"/>
  <c r="BF59"/>
  <c r="BE59"/>
  <c r="D59"/>
  <c r="C59"/>
  <c r="BF58"/>
  <c r="BE58"/>
  <c r="D58"/>
  <c r="C58"/>
  <c r="BF57"/>
  <c r="BE57"/>
  <c r="D57"/>
  <c r="C57"/>
  <c r="BF56"/>
  <c r="BE56"/>
  <c r="D56"/>
  <c r="C56"/>
  <c r="BF55"/>
  <c r="BE55"/>
  <c r="D55"/>
  <c r="C55"/>
  <c r="BF54"/>
  <c r="BE54"/>
  <c r="D54"/>
  <c r="C54"/>
  <c r="BF53"/>
  <c r="BE53"/>
  <c r="D53"/>
  <c r="C53"/>
  <c r="BF52"/>
  <c r="BE52"/>
  <c r="D52"/>
  <c r="C52"/>
  <c r="BF51"/>
  <c r="BE51"/>
  <c r="D51"/>
  <c r="C51"/>
  <c r="BF50"/>
  <c r="BE50"/>
  <c r="D50"/>
  <c r="C50"/>
  <c r="BF49"/>
  <c r="BE49"/>
  <c r="D49"/>
  <c r="C49"/>
  <c r="BF48"/>
  <c r="BE48"/>
  <c r="D48"/>
  <c r="C48"/>
  <c r="BF47"/>
  <c r="BE47"/>
  <c r="D47"/>
  <c r="C47"/>
  <c r="BF46"/>
  <c r="D46"/>
  <c r="C46"/>
  <c r="BF45"/>
  <c r="D45"/>
  <c r="C45"/>
  <c r="BF44"/>
  <c r="BE44"/>
  <c r="D44"/>
  <c r="C44"/>
  <c r="BE43"/>
  <c r="D43"/>
  <c r="C43"/>
  <c r="BF42"/>
  <c r="BE42"/>
  <c r="D42"/>
  <c r="C42"/>
  <c r="BF41"/>
  <c r="BE41"/>
  <c r="D41"/>
  <c r="C41"/>
  <c r="BF40"/>
  <c r="BE40"/>
  <c r="D40"/>
  <c r="C40"/>
  <c r="BF39"/>
  <c r="BE39"/>
  <c r="D39"/>
  <c r="C39"/>
  <c r="BF38"/>
  <c r="BE38"/>
  <c r="D38"/>
  <c r="C38"/>
  <c r="BF37"/>
  <c r="BE37"/>
  <c r="D37"/>
  <c r="C37"/>
  <c r="BF36"/>
  <c r="BE36"/>
  <c r="D36"/>
  <c r="C36"/>
  <c r="BF35"/>
  <c r="BE35"/>
  <c r="D35"/>
  <c r="C35"/>
  <c r="BF34"/>
  <c r="BE34"/>
  <c r="D34"/>
  <c r="C34"/>
  <c r="BF33"/>
  <c r="BE33"/>
  <c r="D33"/>
  <c r="C33"/>
  <c r="BF32"/>
  <c r="BE32"/>
  <c r="D32"/>
  <c r="C32"/>
  <c r="BF31"/>
  <c r="BE31"/>
  <c r="D31"/>
  <c r="C31"/>
  <c r="BF30"/>
  <c r="BE30"/>
  <c r="D30"/>
  <c r="C30"/>
  <c r="BF29"/>
  <c r="BE29"/>
  <c r="D29"/>
  <c r="C29"/>
  <c r="BF28"/>
  <c r="BE28"/>
  <c r="D28"/>
  <c r="C28"/>
  <c r="BF27"/>
  <c r="BE27"/>
  <c r="D27"/>
  <c r="C27"/>
  <c r="BF26"/>
  <c r="BE26"/>
  <c r="D26"/>
  <c r="C26"/>
  <c r="BF25"/>
  <c r="BE25"/>
  <c r="D25"/>
  <c r="C25"/>
  <c r="BF24"/>
  <c r="BE24"/>
  <c r="D24"/>
  <c r="C24"/>
  <c r="BF23"/>
  <c r="BE23"/>
  <c r="D23"/>
  <c r="C23"/>
  <c r="BF22"/>
  <c r="BE22"/>
  <c r="D22"/>
  <c r="C22"/>
  <c r="BF21"/>
  <c r="BE21"/>
  <c r="D21"/>
  <c r="C21"/>
  <c r="BF20"/>
  <c r="D20"/>
  <c r="C20"/>
  <c r="AX13"/>
  <c r="AW13"/>
  <c r="AV13"/>
  <c r="AU13"/>
  <c r="AT13"/>
  <c r="AS13"/>
  <c r="AR13"/>
  <c r="AQ13"/>
  <c r="AP13"/>
  <c r="AO13"/>
  <c r="AN13"/>
  <c r="AM13"/>
  <c r="AJ13"/>
  <c r="AG13"/>
  <c r="AF13"/>
  <c r="AE13"/>
  <c r="AD13"/>
  <c r="AC13"/>
  <c r="AB13"/>
  <c r="AA13"/>
  <c r="Z13"/>
  <c r="Y13"/>
  <c r="X13"/>
  <c r="W13"/>
  <c r="V13"/>
  <c r="U13"/>
  <c r="T13"/>
  <c r="S13"/>
  <c r="R13"/>
  <c r="Q13"/>
  <c r="P13"/>
  <c r="O13"/>
  <c r="N13"/>
  <c r="M13"/>
  <c r="L13"/>
  <c r="K13"/>
  <c r="J13"/>
  <c r="I13"/>
  <c r="H13"/>
  <c r="G13"/>
  <c r="F13"/>
  <c r="E13"/>
  <c r="AL13" i="21"/>
  <c r="AM13"/>
  <c r="AN13"/>
  <c r="AO13"/>
  <c r="AK13"/>
  <c r="Y13"/>
  <c r="Z13"/>
  <c r="AA13"/>
  <c r="AB13"/>
  <c r="AC13"/>
  <c r="AD13"/>
  <c r="AE13"/>
  <c r="AF13"/>
  <c r="AG13"/>
  <c r="X13"/>
  <c r="BF77" i="32"/>
  <c r="BE77"/>
  <c r="D77"/>
  <c r="BF76"/>
  <c r="BE76"/>
  <c r="D76"/>
  <c r="C76"/>
  <c r="BF75"/>
  <c r="BE75"/>
  <c r="D75"/>
  <c r="C75"/>
  <c r="BF74"/>
  <c r="BE74"/>
  <c r="D74"/>
  <c r="C74"/>
  <c r="BF73"/>
  <c r="BE73"/>
  <c r="D73"/>
  <c r="C73"/>
  <c r="BF72"/>
  <c r="BE72"/>
  <c r="D72"/>
  <c r="C72"/>
  <c r="BF71"/>
  <c r="BE71"/>
  <c r="D71"/>
  <c r="C71"/>
  <c r="BF70"/>
  <c r="BE70"/>
  <c r="D70"/>
  <c r="C70"/>
  <c r="BF69"/>
  <c r="BE69"/>
  <c r="D69"/>
  <c r="C69"/>
  <c r="BF68"/>
  <c r="BE68"/>
  <c r="D68"/>
  <c r="C68"/>
  <c r="BF67"/>
  <c r="BE67"/>
  <c r="D67"/>
  <c r="C67"/>
  <c r="BF66"/>
  <c r="BE66"/>
  <c r="D66"/>
  <c r="C66"/>
  <c r="BF65"/>
  <c r="BE65"/>
  <c r="D65"/>
  <c r="C65"/>
  <c r="BF64"/>
  <c r="BE64"/>
  <c r="D64"/>
  <c r="C64"/>
  <c r="BF63"/>
  <c r="BE63"/>
  <c r="D63"/>
  <c r="C63"/>
  <c r="BF62"/>
  <c r="BE62"/>
  <c r="D62"/>
  <c r="C62"/>
  <c r="BF61"/>
  <c r="BE61"/>
  <c r="D61"/>
  <c r="C61"/>
  <c r="BF60"/>
  <c r="BE60"/>
  <c r="D60"/>
  <c r="C60"/>
  <c r="BF59"/>
  <c r="BE59"/>
  <c r="D59"/>
  <c r="C59"/>
  <c r="BF58"/>
  <c r="BE58"/>
  <c r="D58"/>
  <c r="C58"/>
  <c r="BF57"/>
  <c r="BE57"/>
  <c r="D57"/>
  <c r="C57"/>
  <c r="BF56"/>
  <c r="BE56"/>
  <c r="D56"/>
  <c r="C56"/>
  <c r="BF55"/>
  <c r="BE55"/>
  <c r="D55"/>
  <c r="C55"/>
  <c r="BF54"/>
  <c r="BE54"/>
  <c r="D54"/>
  <c r="C54"/>
  <c r="BF53"/>
  <c r="BE53"/>
  <c r="D53"/>
  <c r="C53"/>
  <c r="BF52"/>
  <c r="BE52"/>
  <c r="D52"/>
  <c r="C52"/>
  <c r="BF51"/>
  <c r="BE51"/>
  <c r="D51"/>
  <c r="C51"/>
  <c r="BF50"/>
  <c r="BE50"/>
  <c r="D50"/>
  <c r="C50"/>
  <c r="BF49"/>
  <c r="BE49"/>
  <c r="D49"/>
  <c r="C49"/>
  <c r="BF48"/>
  <c r="BE48"/>
  <c r="D48"/>
  <c r="C48"/>
  <c r="BF47"/>
  <c r="BE47"/>
  <c r="D47"/>
  <c r="C47"/>
  <c r="BF46"/>
  <c r="BE46"/>
  <c r="D46"/>
  <c r="C46"/>
  <c r="BF45"/>
  <c r="BE45"/>
  <c r="D45"/>
  <c r="C45"/>
  <c r="BF44"/>
  <c r="BE44"/>
  <c r="D44"/>
  <c r="C44"/>
  <c r="BF43"/>
  <c r="BE43"/>
  <c r="D43"/>
  <c r="BF42"/>
  <c r="BE42"/>
  <c r="D42"/>
  <c r="BF41"/>
  <c r="BE41"/>
  <c r="D41"/>
  <c r="C41"/>
  <c r="BF40"/>
  <c r="BE40"/>
  <c r="D40"/>
  <c r="C40"/>
  <c r="BF39"/>
  <c r="BE39"/>
  <c r="D39"/>
  <c r="C39"/>
  <c r="BF38"/>
  <c r="BE38"/>
  <c r="D38"/>
  <c r="C38"/>
  <c r="BF37"/>
  <c r="BE37"/>
  <c r="D37"/>
  <c r="C37"/>
  <c r="BF36"/>
  <c r="BE36"/>
  <c r="D36"/>
  <c r="C36"/>
  <c r="BF35"/>
  <c r="BE35"/>
  <c r="D35"/>
  <c r="C35"/>
  <c r="BF34"/>
  <c r="BE34"/>
  <c r="D34"/>
  <c r="C34"/>
  <c r="BF33"/>
  <c r="BE33"/>
  <c r="D33"/>
  <c r="C33"/>
  <c r="BF32"/>
  <c r="BE32"/>
  <c r="D32"/>
  <c r="C32"/>
  <c r="BF31"/>
  <c r="BE31"/>
  <c r="D31"/>
  <c r="C31"/>
  <c r="BF30"/>
  <c r="BE30"/>
  <c r="D30"/>
  <c r="C30"/>
  <c r="BF29"/>
  <c r="BE29"/>
  <c r="D29"/>
  <c r="C29"/>
  <c r="BF28"/>
  <c r="BE28"/>
  <c r="D28"/>
  <c r="C28"/>
  <c r="BF27"/>
  <c r="BE27"/>
  <c r="D27"/>
  <c r="C27"/>
  <c r="BF26"/>
  <c r="BE26"/>
  <c r="D26"/>
  <c r="C26"/>
  <c r="BF25"/>
  <c r="BE25"/>
  <c r="D25"/>
  <c r="C25"/>
  <c r="BF24"/>
  <c r="BE24"/>
  <c r="D24"/>
  <c r="C24"/>
  <c r="BF23"/>
  <c r="BE23"/>
  <c r="D23"/>
  <c r="C23"/>
  <c r="BF22"/>
  <c r="BE22"/>
  <c r="D22"/>
  <c r="C22"/>
  <c r="BF21"/>
  <c r="BE21"/>
  <c r="D21"/>
  <c r="C21"/>
  <c r="BF20"/>
  <c r="BE20"/>
  <c r="D20"/>
  <c r="C20"/>
  <c r="BF19"/>
  <c r="BE19"/>
  <c r="D19"/>
  <c r="C19"/>
  <c r="BF18"/>
  <c r="BE18"/>
  <c r="D18"/>
  <c r="C18"/>
  <c r="BF17"/>
  <c r="BE17"/>
  <c r="D17"/>
  <c r="C17"/>
  <c r="BF16"/>
  <c r="BE16"/>
  <c r="D16"/>
  <c r="C16"/>
  <c r="BF15"/>
  <c r="BE15"/>
  <c r="D15"/>
  <c r="C15"/>
  <c r="AO8"/>
  <c r="AN8"/>
  <c r="AM8"/>
  <c r="AL8"/>
  <c r="AK8"/>
  <c r="AJ8"/>
  <c r="AI8"/>
  <c r="AH8"/>
  <c r="AF8"/>
  <c r="AE8"/>
  <c r="AD8"/>
  <c r="AC8"/>
  <c r="AB8"/>
  <c r="AA8"/>
  <c r="Z8"/>
  <c r="Y8"/>
  <c r="X8"/>
  <c r="W8"/>
  <c r="V8"/>
  <c r="U8"/>
  <c r="T8"/>
  <c r="S8"/>
  <c r="R8"/>
  <c r="Q8"/>
  <c r="P8"/>
  <c r="O8"/>
  <c r="N8"/>
  <c r="M8"/>
  <c r="L8"/>
  <c r="K8"/>
  <c r="J8"/>
  <c r="I8"/>
  <c r="H8"/>
  <c r="G8"/>
  <c r="F8"/>
  <c r="E8"/>
  <c r="D8"/>
  <c r="BF77" i="27"/>
  <c r="BE77"/>
  <c r="D77"/>
  <c r="C77"/>
  <c r="BF76"/>
  <c r="BE76"/>
  <c r="D76"/>
  <c r="C76"/>
  <c r="BF75"/>
  <c r="BE75"/>
  <c r="D75"/>
  <c r="C75"/>
  <c r="BF74"/>
  <c r="BE74"/>
  <c r="D74"/>
  <c r="C74"/>
  <c r="BF73"/>
  <c r="BE73"/>
  <c r="D73"/>
  <c r="C73"/>
  <c r="BF72"/>
  <c r="BE72"/>
  <c r="D72"/>
  <c r="C72"/>
  <c r="BF71"/>
  <c r="BE71"/>
  <c r="D71"/>
  <c r="C71"/>
  <c r="BF70"/>
  <c r="BE70"/>
  <c r="D70"/>
  <c r="C70"/>
  <c r="BF69"/>
  <c r="BE69"/>
  <c r="D69"/>
  <c r="C69"/>
  <c r="BF68"/>
  <c r="BE68"/>
  <c r="D68"/>
  <c r="C68"/>
  <c r="BF67"/>
  <c r="BE67"/>
  <c r="D67"/>
  <c r="C67"/>
  <c r="BF66"/>
  <c r="BE66"/>
  <c r="D66"/>
  <c r="C66"/>
  <c r="BF65"/>
  <c r="BE65"/>
  <c r="D65"/>
  <c r="C65"/>
  <c r="BF64"/>
  <c r="BE64"/>
  <c r="D64"/>
  <c r="C64"/>
  <c r="BF63"/>
  <c r="BE63"/>
  <c r="D63"/>
  <c r="C63"/>
  <c r="BF62"/>
  <c r="BE62"/>
  <c r="D62"/>
  <c r="C62"/>
  <c r="BF61"/>
  <c r="BE61"/>
  <c r="D61"/>
  <c r="C61"/>
  <c r="BE60"/>
  <c r="D60"/>
  <c r="C60"/>
  <c r="BF59"/>
  <c r="BE59"/>
  <c r="D59"/>
  <c r="C59"/>
  <c r="BF58"/>
  <c r="BE58"/>
  <c r="D58"/>
  <c r="C58"/>
  <c r="BF57"/>
  <c r="BE57"/>
  <c r="D57"/>
  <c r="C57"/>
  <c r="BF56"/>
  <c r="BE56"/>
  <c r="D56"/>
  <c r="C56"/>
  <c r="BF55"/>
  <c r="BE55"/>
  <c r="D55"/>
  <c r="C55"/>
  <c r="BF54"/>
  <c r="BE54"/>
  <c r="D54"/>
  <c r="C54"/>
  <c r="BF53"/>
  <c r="BE53"/>
  <c r="D53"/>
  <c r="C53"/>
  <c r="BF52"/>
  <c r="BE52"/>
  <c r="D52"/>
  <c r="C52"/>
  <c r="BF51"/>
  <c r="BE51"/>
  <c r="D51"/>
  <c r="C51"/>
  <c r="BF50"/>
  <c r="BE50"/>
  <c r="D50"/>
  <c r="C50"/>
  <c r="BF49"/>
  <c r="BE49"/>
  <c r="D49"/>
  <c r="C49"/>
  <c r="BF48"/>
  <c r="BE48"/>
  <c r="D48"/>
  <c r="C48"/>
  <c r="BF47"/>
  <c r="BE47"/>
  <c r="D47"/>
  <c r="C47"/>
  <c r="BF46"/>
  <c r="BE46"/>
  <c r="D46"/>
  <c r="C46"/>
  <c r="BF45"/>
  <c r="BE45"/>
  <c r="D45"/>
  <c r="C45"/>
  <c r="BE44"/>
  <c r="D44"/>
  <c r="BE43"/>
  <c r="D43"/>
  <c r="BF42"/>
  <c r="BE42"/>
  <c r="D42"/>
  <c r="C42"/>
  <c r="BF41"/>
  <c r="BE41"/>
  <c r="D41"/>
  <c r="C41"/>
  <c r="BF40"/>
  <c r="BE40"/>
  <c r="D40"/>
  <c r="C40"/>
  <c r="BE39"/>
  <c r="D39"/>
  <c r="C39"/>
  <c r="BF38"/>
  <c r="BE38"/>
  <c r="D38"/>
  <c r="C38"/>
  <c r="BF37"/>
  <c r="BE37"/>
  <c r="D37"/>
  <c r="C37"/>
  <c r="BF36"/>
  <c r="BE36"/>
  <c r="D36"/>
  <c r="C36"/>
  <c r="BF35"/>
  <c r="BE35"/>
  <c r="D35"/>
  <c r="C35"/>
  <c r="BF34"/>
  <c r="BE34"/>
  <c r="D34"/>
  <c r="C34"/>
  <c r="BF33"/>
  <c r="BE33"/>
  <c r="D33"/>
  <c r="C33"/>
  <c r="BF32"/>
  <c r="BE32"/>
  <c r="D32"/>
  <c r="BF31"/>
  <c r="BE31"/>
  <c r="D31"/>
  <c r="BF30"/>
  <c r="BE30"/>
  <c r="D30"/>
  <c r="C30"/>
  <c r="BF29"/>
  <c r="BE29"/>
  <c r="D29"/>
  <c r="C29"/>
  <c r="BF28"/>
  <c r="BE28"/>
  <c r="D28"/>
  <c r="C28"/>
  <c r="BF27"/>
  <c r="BE27"/>
  <c r="D27"/>
  <c r="C27"/>
  <c r="BF26"/>
  <c r="BE26"/>
  <c r="D26"/>
  <c r="C26"/>
  <c r="BF25"/>
  <c r="BE25"/>
  <c r="D25"/>
  <c r="C25"/>
  <c r="BF24"/>
  <c r="BE24"/>
  <c r="D24"/>
  <c r="C24"/>
  <c r="BF23"/>
  <c r="BE23"/>
  <c r="D23"/>
  <c r="C23"/>
  <c r="BF22"/>
  <c r="BE22"/>
  <c r="D22"/>
  <c r="C22"/>
  <c r="BF21"/>
  <c r="BE21"/>
  <c r="D21"/>
  <c r="C21"/>
  <c r="BF20"/>
  <c r="BE20"/>
  <c r="D20"/>
  <c r="C20"/>
  <c r="BF19"/>
  <c r="BE19"/>
  <c r="D19"/>
  <c r="C19"/>
  <c r="BF18"/>
  <c r="BE18"/>
  <c r="D18"/>
  <c r="C18"/>
  <c r="BF17"/>
  <c r="BE17"/>
  <c r="D17"/>
  <c r="C17"/>
  <c r="BF16"/>
  <c r="BE16"/>
  <c r="D16"/>
  <c r="D8" s="1"/>
  <c r="C16"/>
  <c r="AB9"/>
  <c r="AA9"/>
  <c r="Z9"/>
  <c r="T9"/>
  <c r="P9"/>
  <c r="L9"/>
  <c r="H9"/>
  <c r="BE8"/>
  <c r="AV8"/>
  <c r="AU8"/>
  <c r="AT8"/>
  <c r="AS8"/>
  <c r="AR8"/>
  <c r="AQ8"/>
  <c r="AQ9" s="1"/>
  <c r="AP8"/>
  <c r="AP9" s="1"/>
  <c r="AO8"/>
  <c r="AO9" s="1"/>
  <c r="AN8"/>
  <c r="AN9" s="1"/>
  <c r="AM8"/>
  <c r="AM9" s="1"/>
  <c r="AL8"/>
  <c r="AL9" s="1"/>
  <c r="AK8"/>
  <c r="AK9" s="1"/>
  <c r="AJ8"/>
  <c r="AJ9" s="1"/>
  <c r="AI8"/>
  <c r="AI9" s="1"/>
  <c r="AH8"/>
  <c r="AH9" s="1"/>
  <c r="AE8"/>
  <c r="AE9" s="1"/>
  <c r="AD8"/>
  <c r="AD9" s="1"/>
  <c r="Y8"/>
  <c r="Y9" s="1"/>
  <c r="X8"/>
  <c r="X9" s="1"/>
  <c r="U8"/>
  <c r="U9" s="1"/>
  <c r="T8"/>
  <c r="S8"/>
  <c r="S9" s="1"/>
  <c r="R8"/>
  <c r="R9" s="1"/>
  <c r="Q8"/>
  <c r="Q9" s="1"/>
  <c r="P8"/>
  <c r="O8"/>
  <c r="O9" s="1"/>
  <c r="N8"/>
  <c r="N9" s="1"/>
  <c r="M8"/>
  <c r="M9" s="1"/>
  <c r="L8"/>
  <c r="K8"/>
  <c r="K9" s="1"/>
  <c r="J8"/>
  <c r="J9" s="1"/>
  <c r="I8"/>
  <c r="I9" s="1"/>
  <c r="H8"/>
  <c r="G8"/>
  <c r="G9" s="1"/>
  <c r="F8"/>
  <c r="F9" s="1"/>
  <c r="E8"/>
  <c r="E9" s="1"/>
  <c r="BF77" i="25"/>
  <c r="BE77"/>
  <c r="D77"/>
  <c r="C77"/>
  <c r="BE76"/>
  <c r="D76"/>
  <c r="BF75"/>
  <c r="BE75"/>
  <c r="D75"/>
  <c r="C75"/>
  <c r="BF74"/>
  <c r="BE74"/>
  <c r="D74"/>
  <c r="C74"/>
  <c r="BF73"/>
  <c r="BE73"/>
  <c r="D73"/>
  <c r="C73"/>
  <c r="BF72"/>
  <c r="BE72"/>
  <c r="D72"/>
  <c r="C72"/>
  <c r="BF71"/>
  <c r="BE71"/>
  <c r="D71"/>
  <c r="C71"/>
  <c r="BF70"/>
  <c r="BE70"/>
  <c r="D70"/>
  <c r="C70"/>
  <c r="BF69"/>
  <c r="BE69"/>
  <c r="D69"/>
  <c r="C69"/>
  <c r="BF68"/>
  <c r="BE68"/>
  <c r="D68"/>
  <c r="C68"/>
  <c r="BF67"/>
  <c r="BE67"/>
  <c r="D67"/>
  <c r="C67"/>
  <c r="BF66"/>
  <c r="BE66"/>
  <c r="D66"/>
  <c r="C66"/>
  <c r="BF65"/>
  <c r="BE65"/>
  <c r="D65"/>
  <c r="C65"/>
  <c r="BF64"/>
  <c r="BE64"/>
  <c r="D64"/>
  <c r="C64"/>
  <c r="BF63"/>
  <c r="BE63"/>
  <c r="D63"/>
  <c r="C63"/>
  <c r="BF62"/>
  <c r="BE62"/>
  <c r="D62"/>
  <c r="C62"/>
  <c r="BF61"/>
  <c r="BE61"/>
  <c r="D61"/>
  <c r="C61"/>
  <c r="BF60"/>
  <c r="BE60"/>
  <c r="D60"/>
  <c r="C60"/>
  <c r="BE59"/>
  <c r="D59"/>
  <c r="C59"/>
  <c r="BF58"/>
  <c r="BE58"/>
  <c r="D58"/>
  <c r="C58"/>
  <c r="BF57"/>
  <c r="BE57"/>
  <c r="D57"/>
  <c r="C57"/>
  <c r="BF56"/>
  <c r="BE56"/>
  <c r="D56"/>
  <c r="C56"/>
  <c r="BF55"/>
  <c r="BE55"/>
  <c r="D55"/>
  <c r="C55"/>
  <c r="BF54"/>
  <c r="BE54"/>
  <c r="D54"/>
  <c r="C54"/>
  <c r="BF53"/>
  <c r="BE53"/>
  <c r="D53"/>
  <c r="C53"/>
  <c r="BF52"/>
  <c r="BE52"/>
  <c r="D52"/>
  <c r="C52"/>
  <c r="BF51"/>
  <c r="BE51"/>
  <c r="D51"/>
  <c r="C51"/>
  <c r="BF50"/>
  <c r="BE50"/>
  <c r="D50"/>
  <c r="C50"/>
  <c r="BF49"/>
  <c r="BE49"/>
  <c r="D49"/>
  <c r="C49"/>
  <c r="BF48"/>
  <c r="BE48"/>
  <c r="D48"/>
  <c r="C48"/>
  <c r="BF47"/>
  <c r="BE47"/>
  <c r="D47"/>
  <c r="C47"/>
  <c r="BF46"/>
  <c r="BE46"/>
  <c r="D46"/>
  <c r="C46"/>
  <c r="BF45"/>
  <c r="BE45"/>
  <c r="D45"/>
  <c r="C45"/>
  <c r="BF44"/>
  <c r="BE44"/>
  <c r="D44"/>
  <c r="C44"/>
  <c r="BE43"/>
  <c r="D43"/>
  <c r="BE42"/>
  <c r="D42"/>
  <c r="BF41"/>
  <c r="BE41"/>
  <c r="D41"/>
  <c r="C41"/>
  <c r="BF40"/>
  <c r="BE40"/>
  <c r="D40"/>
  <c r="C40"/>
  <c r="BF39"/>
  <c r="BE39"/>
  <c r="D39"/>
  <c r="C39"/>
  <c r="BE38"/>
  <c r="D38"/>
  <c r="C38"/>
  <c r="BF37"/>
  <c r="BE37"/>
  <c r="D37"/>
  <c r="C37"/>
  <c r="BF36"/>
  <c r="BE36"/>
  <c r="D36"/>
  <c r="C36"/>
  <c r="BF35"/>
  <c r="BE35"/>
  <c r="D35"/>
  <c r="C35"/>
  <c r="BF34"/>
  <c r="BE34"/>
  <c r="D34"/>
  <c r="C34"/>
  <c r="BF33"/>
  <c r="BE33"/>
  <c r="D33"/>
  <c r="C33"/>
  <c r="BF32"/>
  <c r="BE32"/>
  <c r="D32"/>
  <c r="C32"/>
  <c r="BF31"/>
  <c r="BE31"/>
  <c r="D31"/>
  <c r="BF30"/>
  <c r="BE30"/>
  <c r="D30"/>
  <c r="BF29"/>
  <c r="BE29"/>
  <c r="D29"/>
  <c r="C29"/>
  <c r="BF28"/>
  <c r="BE28"/>
  <c r="D28"/>
  <c r="C28"/>
  <c r="BF27"/>
  <c r="BE27"/>
  <c r="D27"/>
  <c r="C27"/>
  <c r="BF26"/>
  <c r="BE26"/>
  <c r="D26"/>
  <c r="C26"/>
  <c r="BF25"/>
  <c r="BE25"/>
  <c r="D25"/>
  <c r="C25"/>
  <c r="BF24"/>
  <c r="BE24"/>
  <c r="D24"/>
  <c r="C24"/>
  <c r="BF23"/>
  <c r="BE23"/>
  <c r="D23"/>
  <c r="C23"/>
  <c r="BF22"/>
  <c r="BE22"/>
  <c r="D22"/>
  <c r="C22"/>
  <c r="BF21"/>
  <c r="BE21"/>
  <c r="D21"/>
  <c r="C21"/>
  <c r="BF20"/>
  <c r="BE20"/>
  <c r="D20"/>
  <c r="C20"/>
  <c r="BF19"/>
  <c r="BE19"/>
  <c r="D19"/>
  <c r="C19"/>
  <c r="BF18"/>
  <c r="BE18"/>
  <c r="D18"/>
  <c r="C18"/>
  <c r="BF17"/>
  <c r="BE17"/>
  <c r="D17"/>
  <c r="C17"/>
  <c r="BF16"/>
  <c r="BE16"/>
  <c r="D16"/>
  <c r="C16"/>
  <c r="BF15"/>
  <c r="BE15"/>
  <c r="D15"/>
  <c r="C15"/>
  <c r="BE8"/>
  <c r="AV8"/>
  <c r="AU8"/>
  <c r="AT8"/>
  <c r="AS8"/>
  <c r="AR8"/>
  <c r="AQ8"/>
  <c r="AP8"/>
  <c r="AO8"/>
  <c r="AN8"/>
  <c r="AM8"/>
  <c r="AL8"/>
  <c r="AK8"/>
  <c r="AJ8"/>
  <c r="AI8"/>
  <c r="AH8"/>
  <c r="AG8"/>
  <c r="AF8"/>
  <c r="AE8"/>
  <c r="AD8"/>
  <c r="AC8"/>
  <c r="AB8"/>
  <c r="AA8"/>
  <c r="Z8"/>
  <c r="Y8"/>
  <c r="X8"/>
  <c r="U8"/>
  <c r="T8"/>
  <c r="S8"/>
  <c r="R8"/>
  <c r="Q8"/>
  <c r="P8"/>
  <c r="O8"/>
  <c r="N8"/>
  <c r="M8"/>
  <c r="L8"/>
  <c r="K8"/>
  <c r="J8"/>
  <c r="I8"/>
  <c r="H8"/>
  <c r="G8"/>
  <c r="F8"/>
  <c r="E8"/>
  <c r="D8"/>
  <c r="BE20" i="33" l="1"/>
  <c r="BE13" s="1"/>
  <c r="C13"/>
  <c r="D13"/>
  <c r="BF13"/>
  <c r="BE8" i="32"/>
  <c r="BF81" i="21" l="1"/>
  <c r="BE81"/>
  <c r="D81"/>
  <c r="C81"/>
  <c r="BF79"/>
  <c r="BE79"/>
  <c r="D79"/>
  <c r="C79"/>
  <c r="BF78"/>
  <c r="BE78"/>
  <c r="D78"/>
  <c r="C78"/>
  <c r="BF77"/>
  <c r="BE77"/>
  <c r="D77"/>
  <c r="C77"/>
  <c r="BF76"/>
  <c r="BE76"/>
  <c r="D76"/>
  <c r="C76"/>
  <c r="BF75"/>
  <c r="BE75"/>
  <c r="D75"/>
  <c r="C75"/>
  <c r="BF74"/>
  <c r="BE74"/>
  <c r="D74"/>
  <c r="C74"/>
  <c r="BF73"/>
  <c r="BE73"/>
  <c r="D73"/>
  <c r="C73"/>
  <c r="BF72"/>
  <c r="BE72"/>
  <c r="D72"/>
  <c r="C72"/>
  <c r="BF71"/>
  <c r="BE71"/>
  <c r="D71"/>
  <c r="C71"/>
  <c r="BF70"/>
  <c r="BE70"/>
  <c r="D70"/>
  <c r="C70"/>
  <c r="BF69"/>
  <c r="BE69"/>
  <c r="D69"/>
  <c r="C69"/>
  <c r="BF68"/>
  <c r="BE68"/>
  <c r="D68"/>
  <c r="C68"/>
  <c r="BF67"/>
  <c r="BE67"/>
  <c r="D67"/>
  <c r="C67"/>
  <c r="BF66"/>
  <c r="BE66"/>
  <c r="D66"/>
  <c r="C66"/>
  <c r="BF65"/>
  <c r="BE65"/>
  <c r="D65"/>
  <c r="C65"/>
  <c r="BE64"/>
  <c r="D64"/>
  <c r="C64"/>
  <c r="BF63"/>
  <c r="BE63"/>
  <c r="D63"/>
  <c r="C63"/>
  <c r="BF62"/>
  <c r="BE62"/>
  <c r="D62"/>
  <c r="C62"/>
  <c r="BF61"/>
  <c r="BE61"/>
  <c r="D61"/>
  <c r="C61"/>
  <c r="BF60"/>
  <c r="BE60"/>
  <c r="D60"/>
  <c r="C60"/>
  <c r="BF59"/>
  <c r="BE59"/>
  <c r="D59"/>
  <c r="C59"/>
  <c r="BF58"/>
  <c r="BE58"/>
  <c r="D58"/>
  <c r="C58"/>
  <c r="BF57"/>
  <c r="BE57"/>
  <c r="D57"/>
  <c r="C57"/>
  <c r="BF56"/>
  <c r="BE56"/>
  <c r="D56"/>
  <c r="C56"/>
  <c r="BF55"/>
  <c r="BE55"/>
  <c r="D55"/>
  <c r="C55"/>
  <c r="BF54"/>
  <c r="BE54"/>
  <c r="D54"/>
  <c r="C54"/>
  <c r="BF53"/>
  <c r="BE53"/>
  <c r="D53"/>
  <c r="C53"/>
  <c r="BF52"/>
  <c r="BE52"/>
  <c r="D52"/>
  <c r="C52"/>
  <c r="BF51"/>
  <c r="BE51"/>
  <c r="D51"/>
  <c r="C51"/>
  <c r="BF50"/>
  <c r="BE50"/>
  <c r="D50"/>
  <c r="C50"/>
  <c r="BF49"/>
  <c r="BE49"/>
  <c r="D49"/>
  <c r="C49"/>
  <c r="BF48"/>
  <c r="BE48"/>
  <c r="D48"/>
  <c r="C48"/>
  <c r="BF47"/>
  <c r="BE47"/>
  <c r="D47"/>
  <c r="C47"/>
  <c r="BF46"/>
  <c r="D46"/>
  <c r="C46"/>
  <c r="BF45"/>
  <c r="D45"/>
  <c r="C45"/>
  <c r="BF44"/>
  <c r="BE44"/>
  <c r="D44"/>
  <c r="C44"/>
  <c r="BE43"/>
  <c r="D43"/>
  <c r="C43"/>
  <c r="BF42"/>
  <c r="BE42"/>
  <c r="D42"/>
  <c r="C42"/>
  <c r="BF41"/>
  <c r="BE41"/>
  <c r="D41"/>
  <c r="C41"/>
  <c r="BF40"/>
  <c r="BE40"/>
  <c r="D40"/>
  <c r="C40"/>
  <c r="BF39"/>
  <c r="BE39"/>
  <c r="D39"/>
  <c r="C39"/>
  <c r="BF38"/>
  <c r="BE38"/>
  <c r="D38"/>
  <c r="C38"/>
  <c r="BF37"/>
  <c r="BE37"/>
  <c r="D37"/>
  <c r="C37"/>
  <c r="BF36"/>
  <c r="BE36"/>
  <c r="D36"/>
  <c r="C36"/>
  <c r="BF35"/>
  <c r="BE35"/>
  <c r="D35"/>
  <c r="C35"/>
  <c r="BF34"/>
  <c r="BE34"/>
  <c r="D34"/>
  <c r="C34"/>
  <c r="BF33"/>
  <c r="BE33"/>
  <c r="D33"/>
  <c r="C33"/>
  <c r="BF32"/>
  <c r="BE32"/>
  <c r="D32"/>
  <c r="C32"/>
  <c r="BF31"/>
  <c r="BE31"/>
  <c r="D31"/>
  <c r="C31"/>
  <c r="BF30"/>
  <c r="BE30"/>
  <c r="D30"/>
  <c r="C30"/>
  <c r="BF29"/>
  <c r="BE29"/>
  <c r="D29"/>
  <c r="C29"/>
  <c r="BF28"/>
  <c r="BE28"/>
  <c r="D28"/>
  <c r="C28"/>
  <c r="BF27"/>
  <c r="BE27"/>
  <c r="D27"/>
  <c r="C27"/>
  <c r="BF26"/>
  <c r="BE26"/>
  <c r="D26"/>
  <c r="C26"/>
  <c r="BF25"/>
  <c r="BE25"/>
  <c r="D25"/>
  <c r="C25"/>
  <c r="BF24"/>
  <c r="BE24"/>
  <c r="D24"/>
  <c r="C24"/>
  <c r="BF23"/>
  <c r="BE23"/>
  <c r="D23"/>
  <c r="C23"/>
  <c r="BF22"/>
  <c r="BE22"/>
  <c r="D22"/>
  <c r="C22"/>
  <c r="BF21"/>
  <c r="BE21"/>
  <c r="D21"/>
  <c r="C21"/>
  <c r="BF20"/>
  <c r="D20"/>
  <c r="C20"/>
  <c r="AX13"/>
  <c r="AW13"/>
  <c r="AV13"/>
  <c r="AU13"/>
  <c r="AT13"/>
  <c r="AS13"/>
  <c r="AR13"/>
  <c r="AQ13"/>
  <c r="AP13"/>
  <c r="AJ13"/>
  <c r="AI13"/>
  <c r="AH13"/>
  <c r="W13"/>
  <c r="V13"/>
  <c r="U13"/>
  <c r="T13"/>
  <c r="S13"/>
  <c r="R13"/>
  <c r="Q13"/>
  <c r="P13"/>
  <c r="O13"/>
  <c r="N13"/>
  <c r="M13"/>
  <c r="L13"/>
  <c r="K13"/>
  <c r="J13"/>
  <c r="I13"/>
  <c r="H13"/>
  <c r="G13"/>
  <c r="F13"/>
  <c r="E13"/>
  <c r="BF13" l="1"/>
  <c r="D13"/>
  <c r="BE20"/>
  <c r="BE13" s="1"/>
  <c r="C13"/>
  <c r="P8" i="7" l="1"/>
  <c r="M8"/>
  <c r="N8"/>
  <c r="O8"/>
  <c r="L8"/>
  <c r="K8"/>
  <c r="J8"/>
  <c r="I8"/>
  <c r="D46"/>
  <c r="E46"/>
  <c r="G46"/>
  <c r="F46"/>
  <c r="D67" l="1"/>
  <c r="E67"/>
  <c r="G67"/>
  <c r="F67"/>
  <c r="F77" l="1"/>
  <c r="F82"/>
  <c r="E84"/>
  <c r="D84" s="1"/>
  <c r="D82" s="1"/>
  <c r="G84"/>
  <c r="G82" s="1"/>
  <c r="E79"/>
  <c r="G79"/>
  <c r="G78"/>
  <c r="E78"/>
  <c r="D53"/>
  <c r="E53"/>
  <c r="G53"/>
  <c r="F53"/>
  <c r="D40"/>
  <c r="E40"/>
  <c r="G40"/>
  <c r="F40"/>
  <c r="D27"/>
  <c r="E27"/>
  <c r="G27"/>
  <c r="D33"/>
  <c r="E33"/>
  <c r="G33"/>
  <c r="N90"/>
  <c r="E61"/>
  <c r="K61"/>
  <c r="K77"/>
  <c r="K67"/>
  <c r="L67"/>
  <c r="L60" s="1"/>
  <c r="L45" s="1"/>
  <c r="L27"/>
  <c r="L40"/>
  <c r="M61"/>
  <c r="M77"/>
  <c r="M67"/>
  <c r="M27"/>
  <c r="M40"/>
  <c r="N61"/>
  <c r="O61"/>
  <c r="O67"/>
  <c r="O87"/>
  <c r="O90"/>
  <c r="K87"/>
  <c r="K90"/>
  <c r="N87"/>
  <c r="P87"/>
  <c r="P90"/>
  <c r="P67"/>
  <c r="P77"/>
  <c r="P45"/>
  <c r="N77"/>
  <c r="K46"/>
  <c r="N27"/>
  <c r="K27"/>
  <c r="D90"/>
  <c r="E90"/>
  <c r="D87"/>
  <c r="F62"/>
  <c r="D61"/>
  <c r="D26"/>
  <c r="N40"/>
  <c r="G90"/>
  <c r="G87"/>
  <c r="G61"/>
  <c r="F36"/>
  <c r="F35"/>
  <c r="F29"/>
  <c r="F28"/>
  <c r="P40"/>
  <c r="O40"/>
  <c r="K40"/>
  <c r="D21"/>
  <c r="D9" s="1"/>
  <c r="E21"/>
  <c r="E9" s="1"/>
  <c r="G21"/>
  <c r="G9" s="1"/>
  <c r="J21"/>
  <c r="I21"/>
  <c r="F23"/>
  <c r="F22"/>
  <c r="J10"/>
  <c r="J9" s="1"/>
  <c r="I10"/>
  <c r="F18"/>
  <c r="F17"/>
  <c r="F16"/>
  <c r="F15"/>
  <c r="F14"/>
  <c r="F13"/>
  <c r="F12"/>
  <c r="F11"/>
  <c r="F87"/>
  <c r="N60" l="1"/>
  <c r="N45" s="1"/>
  <c r="G77"/>
  <c r="K60"/>
  <c r="K45" s="1"/>
  <c r="O60"/>
  <c r="F90"/>
  <c r="F60" s="1"/>
  <c r="F45" s="1"/>
  <c r="G60"/>
  <c r="E77"/>
  <c r="E60" s="1"/>
  <c r="E45" s="1"/>
  <c r="D60"/>
  <c r="M60"/>
  <c r="M45" s="1"/>
  <c r="G95"/>
  <c r="G96" s="1"/>
  <c r="D95"/>
  <c r="D96" s="1"/>
  <c r="D79"/>
  <c r="E82"/>
  <c r="E95" s="1"/>
  <c r="E96" s="1"/>
  <c r="F21"/>
  <c r="F9" s="1"/>
  <c r="F27"/>
  <c r="F33"/>
  <c r="F95" s="1"/>
  <c r="F26" l="1"/>
  <c r="F96" s="1"/>
  <c r="D78"/>
</calcChain>
</file>

<file path=xl/sharedStrings.xml><?xml version="1.0" encoding="utf-8"?>
<sst xmlns="http://schemas.openxmlformats.org/spreadsheetml/2006/main" count="1585" uniqueCount="459">
  <si>
    <t>Промежуточная аттестация</t>
  </si>
  <si>
    <t>сентябрь</t>
  </si>
  <si>
    <t>29 IX   5    X</t>
  </si>
  <si>
    <t>октябрь</t>
  </si>
  <si>
    <t>27 Х         2  XI</t>
  </si>
  <si>
    <t>ноябрь</t>
  </si>
  <si>
    <t>декабрь</t>
  </si>
  <si>
    <t>26   I     1    II</t>
  </si>
  <si>
    <t>январь</t>
  </si>
  <si>
    <t>23 II   1  III</t>
  </si>
  <si>
    <t>февраль</t>
  </si>
  <si>
    <t>30 III   5   IV</t>
  </si>
  <si>
    <t>март</t>
  </si>
  <si>
    <t>27  IV   3   V</t>
  </si>
  <si>
    <t>29  VI 5 VII</t>
  </si>
  <si>
    <t>апрель</t>
  </si>
  <si>
    <t>май</t>
  </si>
  <si>
    <t>июнь</t>
  </si>
  <si>
    <t>июль</t>
  </si>
  <si>
    <t>август</t>
  </si>
  <si>
    <t xml:space="preserve">27   VII   2   VIII </t>
  </si>
  <si>
    <t>29 XII  4      I</t>
  </si>
  <si>
    <t xml:space="preserve">Теоретическое            обучение </t>
  </si>
  <si>
    <t>Учебная практика, проводимая непрерывно                                                          (концентрированно)</t>
  </si>
  <si>
    <t>Итоговая государственная             аттестация</t>
  </si>
  <si>
    <t>к    у    р    с</t>
  </si>
  <si>
    <t xml:space="preserve">Обозначения                                                             </t>
  </si>
  <si>
    <t>всего</t>
  </si>
  <si>
    <t>1 курс</t>
  </si>
  <si>
    <t>2 курс</t>
  </si>
  <si>
    <t>3 курс</t>
  </si>
  <si>
    <t>4 курс</t>
  </si>
  <si>
    <t>1.      График учебного процесса</t>
  </si>
  <si>
    <t xml:space="preserve">курсы              </t>
  </si>
  <si>
    <t>Государственная (итоговая) аттестация</t>
  </si>
  <si>
    <t>1. Программа углубленной подготовки</t>
  </si>
  <si>
    <t>1.1. Дипломный проект (работа)</t>
  </si>
  <si>
    <t>учебной практики</t>
  </si>
  <si>
    <t>экзаменов</t>
  </si>
  <si>
    <t>дифференцированных зачетов</t>
  </si>
  <si>
    <t>дисциплин и МДК</t>
  </si>
  <si>
    <t>Всего</t>
  </si>
  <si>
    <t>Преддипломная практика</t>
  </si>
  <si>
    <t>ГИА</t>
  </si>
  <si>
    <t>Государственная итоговая аттестация</t>
  </si>
  <si>
    <t>УЧЕБНЫЙ ПЛАН</t>
  </si>
  <si>
    <t>основной профессиональной образовательной программы</t>
  </si>
  <si>
    <t>среднего профессионального образования</t>
  </si>
  <si>
    <t>Утверждаю</t>
  </si>
  <si>
    <t>специальности среднего профессионального образования</t>
  </si>
  <si>
    <t>Нормативный срок обучения -  3 года 10 мес.</t>
  </si>
  <si>
    <t>на базе основного общего образования</t>
  </si>
  <si>
    <t>"______" __________________ 20____г.</t>
  </si>
  <si>
    <t>по программе углубленной подготовки</t>
  </si>
  <si>
    <t>Преддипломная</t>
  </si>
  <si>
    <t xml:space="preserve">По профилю специальности </t>
  </si>
  <si>
    <t>Производственная практика</t>
  </si>
  <si>
    <t>Обучение по дисциплинам и междисциплинарным курсам</t>
  </si>
  <si>
    <t>Каникулы</t>
  </si>
  <si>
    <t>Всего           (по курсам)</t>
  </si>
  <si>
    <t xml:space="preserve">  Государственная (итоговая) аттестация</t>
  </si>
  <si>
    <t xml:space="preserve">Промежуточная аттестация </t>
  </si>
  <si>
    <t>самостоятельная учебная работа</t>
  </si>
  <si>
    <t>обязательная аудиторная</t>
  </si>
  <si>
    <t>всего занятий</t>
  </si>
  <si>
    <t>формы промежуточной аттестации</t>
  </si>
  <si>
    <t>учебная нагрузка обучающихся (час.)</t>
  </si>
  <si>
    <t>распределение обязательной (аудиторной) нагрузки по курсам и семестрам (час. в семестр)</t>
  </si>
  <si>
    <t>курсовых работ (проектов)</t>
  </si>
  <si>
    <t>ОД.00</t>
  </si>
  <si>
    <t>ОДБ.01</t>
  </si>
  <si>
    <t>ОДБ.02</t>
  </si>
  <si>
    <t>Литература</t>
  </si>
  <si>
    <t>ОДБ.00</t>
  </si>
  <si>
    <t>История</t>
  </si>
  <si>
    <t>Математика</t>
  </si>
  <si>
    <t>Информатика и ИКТ</t>
  </si>
  <si>
    <t>Физическая культура</t>
  </si>
  <si>
    <t>ОБЖ</t>
  </si>
  <si>
    <t>ОДБ.03</t>
  </si>
  <si>
    <t>ОПД.00</t>
  </si>
  <si>
    <t>Профильные общеобразовательные дисциплины</t>
  </si>
  <si>
    <t>Обязательная часть цикла ОПОП</t>
  </si>
  <si>
    <t>ОГСЭ.00</t>
  </si>
  <si>
    <t>Общий гуманитарный и социально-экономический цикл</t>
  </si>
  <si>
    <t>Основы философии</t>
  </si>
  <si>
    <t>Психология общения</t>
  </si>
  <si>
    <t>Иностранный язык</t>
  </si>
  <si>
    <t>ЕН.00</t>
  </si>
  <si>
    <t>Математический и общий естественонаучный цикл</t>
  </si>
  <si>
    <t>П.00</t>
  </si>
  <si>
    <t>Общеобразовательный цикл</t>
  </si>
  <si>
    <t>Профессиональный цикл</t>
  </si>
  <si>
    <t>ОП.00</t>
  </si>
  <si>
    <t>Общепрофессиональные дисциплины</t>
  </si>
  <si>
    <t>Педагогика</t>
  </si>
  <si>
    <t>Психология</t>
  </si>
  <si>
    <t>Возрастная анатомия, физиология и гигиена</t>
  </si>
  <si>
    <t>Правовое обеспечение профессиональной деятельности</t>
  </si>
  <si>
    <t>Теоретические основы дошкольного образования</t>
  </si>
  <si>
    <t>Безопасность жизнедеятельности</t>
  </si>
  <si>
    <t>ПМ.00</t>
  </si>
  <si>
    <t>Профессиональные модули</t>
  </si>
  <si>
    <t>Организация мероприятий направленных на укрепление здоровья ребенка и его физического развития</t>
  </si>
  <si>
    <t>МДК.01.01</t>
  </si>
  <si>
    <t>Медико-биологические и социальные основы здоровья</t>
  </si>
  <si>
    <t>Практикум по совершенствованию двигательных умений и навыков</t>
  </si>
  <si>
    <t>ПМ.02</t>
  </si>
  <si>
    <t>Организация различных видов деятельности и общения детей</t>
  </si>
  <si>
    <t>МДК.02.01</t>
  </si>
  <si>
    <t>Теоретические и методические основы организации игровой деятельности детей раннего и дошкольного возраста</t>
  </si>
  <si>
    <t>Теоретические и методические основы организации трудовой деятельности дошкольников</t>
  </si>
  <si>
    <t>Теоретические и методические основы организации продуктивных видов деятельности детей дошкольного возраста</t>
  </si>
  <si>
    <t>МДК.02.04</t>
  </si>
  <si>
    <t>Практикум по художественной обработке материалов и изобразительному искусству</t>
  </si>
  <si>
    <t>МДК.02.05</t>
  </si>
  <si>
    <t>Теория и методика музкального воспитания с практикумом</t>
  </si>
  <si>
    <t>Организация занятий по основным общеобразовательным программам дошкольного образования</t>
  </si>
  <si>
    <t>МДК.03.01</t>
  </si>
  <si>
    <t>Теория и методика экологического образования дошкольников</t>
  </si>
  <si>
    <t>Теория и методика математического развития</t>
  </si>
  <si>
    <t>ПМ.04</t>
  </si>
  <si>
    <t>МДК.04.01</t>
  </si>
  <si>
    <t>Теоретические и методические основы взаимодействия воспитателя с родителями и сотрудниками дошкольного образовательного учреждения</t>
  </si>
  <si>
    <t>ПМ.05</t>
  </si>
  <si>
    <t>Методическое обеспечение образовательного процесса</t>
  </si>
  <si>
    <t>МДК.05.01</t>
  </si>
  <si>
    <t>Теоретические и прикладные аспекты методической работы воспитателя детей дошкольного возраста</t>
  </si>
  <si>
    <t>Психолого-педагогические основы организации общения детей дошкольного возраста</t>
  </si>
  <si>
    <t>МДК.03.02</t>
  </si>
  <si>
    <t>МДК.03.03</t>
  </si>
  <si>
    <t>МДК.03.04</t>
  </si>
  <si>
    <t>МДК.02.06.</t>
  </si>
  <si>
    <t>МДК.02.02</t>
  </si>
  <si>
    <t>МДК.02.03</t>
  </si>
  <si>
    <t>МДК.01.02</t>
  </si>
  <si>
    <t>МДК.01.03</t>
  </si>
  <si>
    <t>ОП.01</t>
  </si>
  <si>
    <t>ОП.02</t>
  </si>
  <si>
    <t>ОП.03</t>
  </si>
  <si>
    <t>ОП.04</t>
  </si>
  <si>
    <t>ОП.05</t>
  </si>
  <si>
    <t>ОП.06</t>
  </si>
  <si>
    <t>Русский язык</t>
  </si>
  <si>
    <t>Базовые общеобразовательные дисциплины</t>
  </si>
  <si>
    <t>ОДБ.04</t>
  </si>
  <si>
    <t>ОДБ.05</t>
  </si>
  <si>
    <t>ОДБ.06</t>
  </si>
  <si>
    <t>ОДБ.07</t>
  </si>
  <si>
    <t>ОДБ.08</t>
  </si>
  <si>
    <t>ОДБ.09</t>
  </si>
  <si>
    <t>ОПД.01</t>
  </si>
  <si>
    <t>ОПД.02</t>
  </si>
  <si>
    <t>ОПД.03</t>
  </si>
  <si>
    <t>ОГСЭ.01</t>
  </si>
  <si>
    <t>ОГСЭ.02</t>
  </si>
  <si>
    <t>ОГСЭ.03</t>
  </si>
  <si>
    <t>ОГСЭ.04</t>
  </si>
  <si>
    <t>ОГСЭ.05</t>
  </si>
  <si>
    <t>ЕН.01</t>
  </si>
  <si>
    <t>ЕН.02</t>
  </si>
  <si>
    <t>ПМ.01</t>
  </si>
  <si>
    <t>ПМ.03</t>
  </si>
  <si>
    <t>Обществознание (включая экономику и право)</t>
  </si>
  <si>
    <t>050144 Дошкольное образование</t>
  </si>
  <si>
    <r>
      <t xml:space="preserve">Форма обучения: </t>
    </r>
    <r>
      <rPr>
        <b/>
        <u/>
        <sz val="10"/>
        <rFont val="Arial Cyr"/>
        <charset val="204"/>
      </rPr>
      <t>очная</t>
    </r>
  </si>
  <si>
    <t>Русский язык и культура речи</t>
  </si>
  <si>
    <t>Культурология</t>
  </si>
  <si>
    <t>Основы учебно-исследовательской деятельности</t>
  </si>
  <si>
    <t>Основы педагогического мастерства</t>
  </si>
  <si>
    <t>Наименование циклов, дисциплин, профессиональных модулей, МДК, практик</t>
  </si>
  <si>
    <t xml:space="preserve">Директор ГБОУ СПО РО   </t>
  </si>
  <si>
    <t xml:space="preserve">                                              2. Сводные данные по бюджету времени</t>
  </si>
  <si>
    <t>ОГСЭ.10</t>
  </si>
  <si>
    <t>ОГСЭ.11</t>
  </si>
  <si>
    <t>История и культура Дона</t>
  </si>
  <si>
    <t>Психолого- педагогический практикум</t>
  </si>
  <si>
    <t>ОП.09</t>
  </si>
  <si>
    <t>ОП.10</t>
  </si>
  <si>
    <t>Основы медицинских знаний</t>
  </si>
  <si>
    <t>ОП.11</t>
  </si>
  <si>
    <t>Основы педиатрии</t>
  </si>
  <si>
    <t>А</t>
  </si>
  <si>
    <t>П</t>
  </si>
  <si>
    <t>ОП.12</t>
  </si>
  <si>
    <t>З/2,ДЗ/2</t>
  </si>
  <si>
    <t>З/6,ДЗ/3/,Э/3</t>
  </si>
  <si>
    <t>З/2, ДЗ/18, Э/7,ЭК/5</t>
  </si>
  <si>
    <t>З/16,ДЗ/12,Э/6,ЭК/5</t>
  </si>
  <si>
    <t>З/10,ДЗ/9,Э/3,ЭК/5</t>
  </si>
  <si>
    <t xml:space="preserve">индекс                                                                                                                                                                                                                                                                                                                                                                                                                                                                                                                                                                                                                                                                                                                                                                                                                                                                                                                                                                                                                                                                                                                                                                                                                                                                                                                                                                                                                                                                                                                                                                                                                                                                                                                                                                                                                                                                                                                                                                                                                                                                                                                                                                                                                                                                                                                                                                                                                                                                                                                                                                                                                                                                                                                                                                                                         </t>
  </si>
  <si>
    <t>лаборатор ных и практичес ких занятий</t>
  </si>
  <si>
    <t>производственной практики /       преддипломная практика</t>
  </si>
  <si>
    <t>Консультации на учебную группу по 100 часов в год</t>
  </si>
  <si>
    <t>1.2.Государственные экзамены (при их наличии) - N, перечислить наименования</t>
  </si>
  <si>
    <t>маскималь ная</t>
  </si>
  <si>
    <t>Теоретические и методические основы физического воспитания и развития детей раннего и дошкольного возраста</t>
  </si>
  <si>
    <r>
      <t xml:space="preserve">Квалификация: </t>
    </r>
    <r>
      <rPr>
        <b/>
        <u/>
        <sz val="10"/>
        <rFont val="Arial Cyr"/>
        <charset val="204"/>
      </rPr>
      <t>Воспитатель детей дошкольного возраста</t>
    </r>
  </si>
  <si>
    <t>Взаимодействие с родителями и сотрудниками общеобразовательного учреждения</t>
  </si>
  <si>
    <t>Основы религиозных культур и светской этики</t>
  </si>
  <si>
    <t>География</t>
  </si>
  <si>
    <t>Естествознание</t>
  </si>
  <si>
    <t>Искусство (МХК)</t>
  </si>
  <si>
    <t xml:space="preserve"> </t>
  </si>
  <si>
    <t>ОГСЭ.06</t>
  </si>
  <si>
    <t>ОГСЭ.07</t>
  </si>
  <si>
    <t>ОГСЭ.08</t>
  </si>
  <si>
    <t>ОГСЭ.09</t>
  </si>
  <si>
    <t>ЕН.03</t>
  </si>
  <si>
    <t>Экологические основы природопользования</t>
  </si>
  <si>
    <t>ОП.07</t>
  </si>
  <si>
    <t>ОП.08</t>
  </si>
  <si>
    <t xml:space="preserve"> Теоретические основы организации обучения в разных возрастных группах</t>
  </si>
  <si>
    <t>Менеджмент</t>
  </si>
  <si>
    <t>МДК.03.05</t>
  </si>
  <si>
    <t>Детская литература с практикумом по выразительному чтению</t>
  </si>
  <si>
    <t>Летняя педагогическая практика</t>
  </si>
  <si>
    <t>Подготовка к летней педагогической практике</t>
  </si>
  <si>
    <t>3. План учебного процесса</t>
  </si>
  <si>
    <t>зачетов</t>
  </si>
  <si>
    <r>
      <t xml:space="preserve">Профиль получаемого профессионального                             образования </t>
    </r>
    <r>
      <rPr>
        <b/>
        <u/>
        <sz val="10"/>
        <rFont val="Arial Cyr"/>
        <charset val="204"/>
      </rPr>
      <t xml:space="preserve">   гуманитарный                          </t>
    </r>
  </si>
  <si>
    <t>Выполнение дипломного проекта (работы) с 18 мая по 14 июня</t>
  </si>
  <si>
    <t>Защита дипломного проекта (работы) с 15 июня по 28 июня</t>
  </si>
  <si>
    <t>Учебная практика</t>
  </si>
  <si>
    <t>У</t>
  </si>
  <si>
    <t>К</t>
  </si>
  <si>
    <t>И</t>
  </si>
  <si>
    <t xml:space="preserve">У                                                        </t>
  </si>
  <si>
    <t>"Каменского педагогического колледжа"</t>
  </si>
  <si>
    <r>
      <t>___________________  Пискунов П.И.</t>
    </r>
    <r>
      <rPr>
        <sz val="10"/>
        <rFont val="Arial"/>
        <family val="2"/>
        <charset val="204"/>
      </rPr>
      <t>.</t>
    </r>
  </si>
  <si>
    <t>ГБОУ СПО РО  "Каменский педагогический колледж"</t>
  </si>
  <si>
    <t>С</t>
  </si>
  <si>
    <t>Производственная практика,                    проводимая непрерывно( концентрированно)</t>
  </si>
  <si>
    <t>Введение в научное исследование</t>
  </si>
  <si>
    <t>Практика по профилю специальности</t>
  </si>
  <si>
    <t>Ознакомительная практика</t>
  </si>
  <si>
    <t>З/1, / Дз 8/ ,Э/1</t>
  </si>
  <si>
    <t>З/3, Э/3</t>
  </si>
  <si>
    <t>144/108</t>
  </si>
  <si>
    <t xml:space="preserve"> ДЗ/1,  ЭК/1</t>
  </si>
  <si>
    <t>Производственная практика( преддипломная))</t>
  </si>
  <si>
    <t>Экологическая практика</t>
  </si>
  <si>
    <t>1А,2Акурсы</t>
  </si>
  <si>
    <t>ПП.02.01.</t>
  </si>
  <si>
    <t>ПП.02.02.</t>
  </si>
  <si>
    <t>ПП.03.</t>
  </si>
  <si>
    <t>ПП.04.</t>
  </si>
  <si>
    <t>ПДП</t>
  </si>
  <si>
    <t>4нед.</t>
  </si>
  <si>
    <t>6нед.</t>
  </si>
  <si>
    <t>Вариативная часть цикла ОГСЭ</t>
  </si>
  <si>
    <t>Вариативная часть цикла ЕН</t>
  </si>
  <si>
    <t>Всего часов в семестре</t>
  </si>
  <si>
    <t>Всего часов в неделю</t>
  </si>
  <si>
    <t>Вариативная часть цикла ОП</t>
  </si>
  <si>
    <t xml:space="preserve">Теория и методика развития речи у детей </t>
  </si>
  <si>
    <t>Вариативная часть МП.03</t>
  </si>
  <si>
    <t>МДК.03.06</t>
  </si>
  <si>
    <t>Практикум по логопедии</t>
  </si>
  <si>
    <t>Вариативная часть циклов ОПОП</t>
  </si>
  <si>
    <t>Всего часов обучения по циклам ОПОП</t>
  </si>
  <si>
    <t xml:space="preserve">Мировая художественная литература  </t>
  </si>
  <si>
    <t>-,ДЗ,-,-,-,-,-,-</t>
  </si>
  <si>
    <t>З,Э,-,-,-,-,-,-</t>
  </si>
  <si>
    <t>-,-,-,-,-,-,-,ДЗ</t>
  </si>
  <si>
    <t>-,-,-,-,-,-,-,З</t>
  </si>
  <si>
    <t>-,-,-,З,-,-,-,Э</t>
  </si>
  <si>
    <t>-,-,З,-,З,-,З,ДЗ</t>
  </si>
  <si>
    <t>-,-,-,ДЗ,-,-,-,-</t>
  </si>
  <si>
    <t xml:space="preserve"> З/8, ДЗ/5,Э/1.</t>
  </si>
  <si>
    <t>-,-,З,-,ДЗ,-,-,-</t>
  </si>
  <si>
    <t>-,-,З,-,-,-,-,-</t>
  </si>
  <si>
    <t>-,-,-,-,ДЗ,-,-,-</t>
  </si>
  <si>
    <t>-,-,-,-,-,З,-,-</t>
  </si>
  <si>
    <t>-,-,-,-,-,-,ДЗ,-</t>
  </si>
  <si>
    <t>-,-,-,ЭК,-,-,-,-</t>
  </si>
  <si>
    <t>-,-,-,З,-,-,-,-</t>
  </si>
  <si>
    <t>-,-,ДЗ,-,-,-,-,-</t>
  </si>
  <si>
    <t>З/3, ДЗ/1,ЭК/2</t>
  </si>
  <si>
    <t>-,-,-,-,-,ЭК,-,-</t>
  </si>
  <si>
    <t>-,-,-,-,-,ДЗ,-,-</t>
  </si>
  <si>
    <t>-,-,-,-,З,ЭК,-,-</t>
  </si>
  <si>
    <t>-,-,-,-,Э,ЭК,-,-</t>
  </si>
  <si>
    <t>-,-,-,-,-,Э,ЭК,-</t>
  </si>
  <si>
    <t>-,-,-,-,-,-,ЭК,-</t>
  </si>
  <si>
    <t>-,-,-,-,ДЗ,ДЗ,-,-</t>
  </si>
  <si>
    <t>З/2,ДЗ/3,Э/1,ЭК/5</t>
  </si>
  <si>
    <t>З/0,ДЗ/2,Э/4,ЭК/5</t>
  </si>
  <si>
    <t>-,-,-,-,-,-,-,ЭК</t>
  </si>
  <si>
    <t>ДЗ/2, ЭК/2</t>
  </si>
  <si>
    <t>1.</t>
  </si>
  <si>
    <t>Пояснительная записка</t>
  </si>
  <si>
    <t>1.1. Нормативная база реализации ОПОП ОУ</t>
  </si>
  <si>
    <t>1.2. Организация учебного процесса и режим занятий</t>
  </si>
  <si>
    <t xml:space="preserve">Учебный год начинается 1 сентября. Нормативный срок обучения 147 недель. Максимальный объем аудиторной учебной нагрузки обучающихся при освоении основной профессиональной образовательной программы составляет 36 академических часов в неделю, продолжительность учебной недели - 6 дней, продолжительность учебных занятий - 45 минут.  На учебную группу на каждый учебный год предусматриваются консультации в объёме 100 часов. Формы проведения консультаций: групповые, индивидуальные. </t>
  </si>
  <si>
    <t>Учебная и производственная практики организованы концентрированно и проводятся по окончанию освоения профессиональных модулей. Преддипломная практика проводится после последней сессии и реализуется на базе образовательных учреждений; обязательная учебная нагрузка обучающихся при прохождении преддипломной практики составляет 36 часов в неделю.</t>
  </si>
  <si>
    <t>1.3. Формирование вариативной части ОПОП</t>
  </si>
  <si>
    <t xml:space="preserve">      Часы вариативной части циклов ОПОП распределены на введенные учебные дисциплины "Русский язык и культура речи, история и культура Дона, мировая художественная литература, культурология, основы социологии и политологии, основы религиозных и культур и светской этики, экологические основы природопользования, основы учебно-исследовательской деятельности, основы педагогического мастерства,введение в научное исследование, психолого-педагогический практикум, менеджмент, инновационная деятельность учителя начальных классов, отражающие специфику региона, а также направленные  на усиление профессионального цикла и профессиональных модулей с целью расширенной и углубленной подготовкистудентов.</t>
  </si>
  <si>
    <t>1.4. Порядок аттестации обучающихся</t>
  </si>
  <si>
    <t>Для учета учебных достижений обучающихся используется накопительная система оценивания.</t>
  </si>
  <si>
    <t>Качество освоения ОПОП оценивается в процессе текущего контроля, промежуточной аттестации, итоговой государственной аттестации</t>
  </si>
  <si>
    <t>Государственная итоговая аттестация организована в форме защиты выпускной квалификационной работы.</t>
  </si>
  <si>
    <t xml:space="preserve">5. Перечень кабинетов, лабораторий  </t>
  </si>
  <si>
    <t>Наименование</t>
  </si>
  <si>
    <t>№ п/п</t>
  </si>
  <si>
    <t>Кабинеты</t>
  </si>
  <si>
    <t>Гуманитарных и социально-экономических дисциплин</t>
  </si>
  <si>
    <t xml:space="preserve">Педагогики и психологии </t>
  </si>
  <si>
    <t>Иностранного языка</t>
  </si>
  <si>
    <t>Физиологии,анатомии и гигиены</t>
  </si>
  <si>
    <t>Музыки и методики музыкального воспитания</t>
  </si>
  <si>
    <t>Теории и методики физического воспитания</t>
  </si>
  <si>
    <t>Лаборатории</t>
  </si>
  <si>
    <t>Спортивный комплекс</t>
  </si>
  <si>
    <t>Спортивный зал</t>
  </si>
  <si>
    <t>Открытый стадион</t>
  </si>
  <si>
    <t>Залы</t>
  </si>
  <si>
    <t>Библиотека</t>
  </si>
  <si>
    <t>Читальный зал</t>
  </si>
  <si>
    <t>Актовый зал</t>
  </si>
  <si>
    <t>-,-,-,Э,-,-,-,-</t>
  </si>
  <si>
    <t>Теоретических и методических основ дошкольного образования</t>
  </si>
  <si>
    <t>Изобразительной деятельности и методики развития детского изобразительного творчества</t>
  </si>
  <si>
    <t xml:space="preserve">Безопасности жизнедеятельности </t>
  </si>
  <si>
    <t>Информатики и информационно-коммуникационных технологий</t>
  </si>
  <si>
    <t>Медико-социальных основ здоровья</t>
  </si>
  <si>
    <r>
      <t>Настоящий учебный план основной профессиональной образовательной программы среднего профессионального образования государственного бюджетного образовательного учреждения среднего профессионального образования Ростовской области "Каменский педагогический колледж" разработан на основе федерального государственного образовательного стандарта по специальности среднего профессионального образования, утвержденного приказом Министерства образования и науки Российской Федерации № 530 от 05 ноября   2009г, зарегистрированного Министерством юстиции (</t>
    </r>
    <r>
      <rPr>
        <sz val="10"/>
        <color rgb="FFFF0000"/>
        <rFont val="Arial Cyr"/>
        <charset val="204"/>
      </rPr>
      <t>рег.№ 17958 от 22 июля 2010 г)</t>
    </r>
    <r>
      <rPr>
        <sz val="10"/>
        <rFont val="Arial Cyr"/>
        <charset val="204"/>
      </rPr>
      <t xml:space="preserve">  050146 Преподавание в начальных классов</t>
    </r>
  </si>
  <si>
    <t>2012-2013 учебный год</t>
  </si>
  <si>
    <t>УП.02.</t>
  </si>
  <si>
    <t>УП.03.</t>
  </si>
  <si>
    <t>УП.01.</t>
  </si>
  <si>
    <t>П.П.01.</t>
  </si>
  <si>
    <t>ПП.05.</t>
  </si>
  <si>
    <t>4/8/4</t>
  </si>
  <si>
    <t>Промежуточная аттестация в форме зачета или дифференцированного зачета проводится за счет часов, отведённых на освоение соответствующей учебной дисциплины или профессионального модуля.</t>
  </si>
  <si>
    <t>Промежуточная аттестация в форме экзамена (квалификационного экзамена) проводится непосредственно после завершения  освоения программ учебных дисциплин или профессиональных модулей, а также после изучения междисциплинарных курсов и прохожденияучебной и производственной практики в составе профессионального модуля.Если на проведение промежуточной аттестации отводится одна неделя, а количество экзаменов, выносимых на промежуточную аттестацию, три,первый экзамен проводится в первый день промежуточной аттестации.</t>
  </si>
  <si>
    <t>Дисциплины</t>
  </si>
  <si>
    <t>Итого</t>
  </si>
  <si>
    <t>Всего в 1 сем</t>
  </si>
  <si>
    <t>Всего во 2 сем</t>
  </si>
  <si>
    <t>ИТОГО</t>
  </si>
  <si>
    <t>Часов в неделю</t>
  </si>
  <si>
    <t>Математический и общий естественнонаучный цикл</t>
  </si>
  <si>
    <t>Общеобразовательные дисциплины</t>
  </si>
  <si>
    <t xml:space="preserve">Психология </t>
  </si>
  <si>
    <t>Психолого-педагогический практикум</t>
  </si>
  <si>
    <t>Мировая художественная литература</t>
  </si>
  <si>
    <t>Организация мероприятий направленных на укрепление здоровья ребена и его физического развития</t>
  </si>
  <si>
    <t>Теоретическиеи методические основы организации продуктивных видов деятельности детей дошкольного возраста</t>
  </si>
  <si>
    <t>Практикум по художественной обработке материалов и изобразительных искусств</t>
  </si>
  <si>
    <t>Теортия и методика музыкального выспитания с практикумом</t>
  </si>
  <si>
    <t>Теоретические основы организации обучения в разных возрастных группах</t>
  </si>
  <si>
    <t>Теория и методика развития речи у детей</t>
  </si>
  <si>
    <t>каникулы</t>
  </si>
  <si>
    <t>сессия</t>
  </si>
  <si>
    <t>учебная практика</t>
  </si>
  <si>
    <t>производственная практика</t>
  </si>
  <si>
    <t>преддипломная практика</t>
  </si>
  <si>
    <t>Индекс</t>
  </si>
  <si>
    <t>МДК.02.06</t>
  </si>
  <si>
    <t>ПП.02.01</t>
  </si>
  <si>
    <t>ПП.02.02</t>
  </si>
  <si>
    <t>УП.03</t>
  </si>
  <si>
    <t>ПП.03</t>
  </si>
  <si>
    <t>ПП.04</t>
  </si>
  <si>
    <t>ПП.05</t>
  </si>
  <si>
    <t>Календарный учебный график</t>
  </si>
  <si>
    <t>Коррекционная и специальная педагогика</t>
  </si>
  <si>
    <t>ОУД.00</t>
  </si>
  <si>
    <t>ОУД.01</t>
  </si>
  <si>
    <t>ОУД.02</t>
  </si>
  <si>
    <t>ОУД.03</t>
  </si>
  <si>
    <t>ОУД.04</t>
  </si>
  <si>
    <t>ОУД.05</t>
  </si>
  <si>
    <t>ОУД.06</t>
  </si>
  <si>
    <t xml:space="preserve"> Общеобразовательные учебные дисциплины: общие</t>
  </si>
  <si>
    <t>Общеобразовательные учебные дисциплины: по выбору из обязательных предметных областей</t>
  </si>
  <si>
    <t>ОУД.07</t>
  </si>
  <si>
    <t>Информатика</t>
  </si>
  <si>
    <t>ОУД.08</t>
  </si>
  <si>
    <t>ОУД.09</t>
  </si>
  <si>
    <t>ОУД.10</t>
  </si>
  <si>
    <t>ОУД.11</t>
  </si>
  <si>
    <t>Экология</t>
  </si>
  <si>
    <t xml:space="preserve"> Общеобразовательные учебные  дисциплины : дополнительные, предлагаемые ОО</t>
  </si>
  <si>
    <t>ОУД.12</t>
  </si>
  <si>
    <t>Искусство ( МХК)</t>
  </si>
  <si>
    <t>Учебный проект</t>
  </si>
  <si>
    <t>Информатика и ИКТ в проф.деят.</t>
  </si>
  <si>
    <t>Теоретические и методические основы взаимодействия воспитателя с родителями( лицами, их замещающими)  и сотрудниками дошкольной образовательной организации</t>
  </si>
  <si>
    <t xml:space="preserve">Русский язык </t>
  </si>
  <si>
    <t>Основы конструирования в ДОУ</t>
  </si>
  <si>
    <t>Театрализованная деятельность в ДОУ</t>
  </si>
  <si>
    <t>ОП.13</t>
  </si>
  <si>
    <t>ОП.14</t>
  </si>
  <si>
    <t>Астрономия</t>
  </si>
  <si>
    <t>ОУД.13</t>
  </si>
  <si>
    <t>ОУД.14</t>
  </si>
  <si>
    <t>Обществознание</t>
  </si>
  <si>
    <t>ПП.01.01</t>
  </si>
  <si>
    <t>ПП.01.02</t>
  </si>
  <si>
    <t>Производственная практика  (по профилю специальности) Организация мероприятий направленных на укрепление здоровья ребенка и его физического развития</t>
  </si>
  <si>
    <t>УП.02</t>
  </si>
  <si>
    <t>Производственная практика (по профилю специальности) Организация различных видов деятельности и общения детей</t>
  </si>
  <si>
    <t>ПП.02.03</t>
  </si>
  <si>
    <t xml:space="preserve">Производственная практика (по профилю специальности)  Летняя </t>
  </si>
  <si>
    <t>Учебная  практика Экологическая</t>
  </si>
  <si>
    <t>Производственная практика (по профилю специальности) Организация занятий по основным общеобразовательным программам дошкольного образования</t>
  </si>
  <si>
    <t>Производственная практика (по профилю специальности) Взаимодействие с родителями и сотрудниками общеобразовательного учреждения</t>
  </si>
  <si>
    <t>Производственная практика( по профилю специальности) Методическое обеспечение образовательного процесса</t>
  </si>
  <si>
    <t>Производственная(преддипломная) практика</t>
  </si>
  <si>
    <t>ДЗ*</t>
  </si>
  <si>
    <t>ДЗ****</t>
  </si>
  <si>
    <t>ДЗ</t>
  </si>
  <si>
    <t>З</t>
  </si>
  <si>
    <t>З*</t>
  </si>
  <si>
    <t>Э(кв)</t>
  </si>
  <si>
    <t>Э</t>
  </si>
  <si>
    <t>экзамен</t>
  </si>
  <si>
    <t>диф.зачёт</t>
  </si>
  <si>
    <t>зачёт</t>
  </si>
  <si>
    <t>Э*</t>
  </si>
  <si>
    <t>диффзачёт</t>
  </si>
  <si>
    <r>
      <t>ДЗ</t>
    </r>
    <r>
      <rPr>
        <vertAlign val="superscript"/>
        <sz val="9"/>
        <rFont val="Times New Roman"/>
        <family val="1"/>
        <charset val="204"/>
      </rPr>
      <t>##</t>
    </r>
  </si>
  <si>
    <r>
      <t>ДЗ</t>
    </r>
    <r>
      <rPr>
        <vertAlign val="superscript"/>
        <sz val="9"/>
        <rFont val="Times New Roman"/>
        <family val="1"/>
        <charset val="204"/>
      </rPr>
      <t>#</t>
    </r>
  </si>
  <si>
    <r>
      <t>ДЗ</t>
    </r>
    <r>
      <rPr>
        <vertAlign val="superscript"/>
        <sz val="9"/>
        <rFont val="Times New Roman"/>
        <family val="1"/>
        <charset val="204"/>
      </rPr>
      <t>###</t>
    </r>
  </si>
  <si>
    <t>Основы безопасности жизнедеятельности</t>
  </si>
  <si>
    <t>Производственная практика (по профилю специальности) Введение в специальность</t>
  </si>
  <si>
    <t>Производственная практика  (по профилю специальности) Оздоровительная работа в ДОУ</t>
  </si>
  <si>
    <t>Производственная практика  (по профилю специальности)Оздоровительная работа в ДОУ</t>
  </si>
  <si>
    <t>Учебная практика Подготовка к летней производственной практике</t>
  </si>
  <si>
    <t>30 III 5 IV</t>
  </si>
  <si>
    <t>27 IV   3  V</t>
  </si>
  <si>
    <t>Пн</t>
  </si>
  <si>
    <t>Вт</t>
  </si>
  <si>
    <t>Ср</t>
  </si>
  <si>
    <t>Чт</t>
  </si>
  <si>
    <t>Пт</t>
  </si>
  <si>
    <t>Сб</t>
  </si>
  <si>
    <t>*</t>
  </si>
  <si>
    <t xml:space="preserve">неделя с праздничным днём </t>
  </si>
  <si>
    <t>праздничный день</t>
  </si>
  <si>
    <t>Максимальная нагрузка</t>
  </si>
  <si>
    <t>2Б Курс  44.02.01 Дошкольное образование 2022-2023 уч.год</t>
  </si>
  <si>
    <t>2А Курс  44.02.01 Дошкольное образование 2022-2023 уч.год</t>
  </si>
  <si>
    <t>1 А,Б Курс 44.02.01 Дошкольное образование 2022-2023 уч.год</t>
  </si>
  <si>
    <t>Применение  цифровых образовательных ресурсов в ДОУ</t>
  </si>
  <si>
    <t xml:space="preserve">Практикум по применению ИКТ </t>
  </si>
  <si>
    <t>Основы конструирования в ДОУ и робототехника</t>
  </si>
  <si>
    <t xml:space="preserve">3А Курс 44.02.01 Дошкольное образование 2022-2023 уч.год </t>
  </si>
  <si>
    <t>4 Курс 44.02.01 Дошкольное образование 2022-2023 уч.год</t>
  </si>
  <si>
    <r>
      <t>ДЗ</t>
    </r>
    <r>
      <rPr>
        <vertAlign val="superscript"/>
        <sz val="9"/>
        <rFont val="Times New Roman"/>
        <family val="1"/>
        <charset val="204"/>
      </rPr>
      <t>КК</t>
    </r>
  </si>
  <si>
    <r>
      <t>ДЗ</t>
    </r>
    <r>
      <rPr>
        <vertAlign val="superscript"/>
        <sz val="9"/>
        <rFont val="Times New Roman"/>
        <family val="1"/>
        <charset val="204"/>
      </rPr>
      <t>кк</t>
    </r>
  </si>
  <si>
    <t xml:space="preserve">3Б Курс 44.02.01 Дошкольное образование 2022-2023 уч.год </t>
  </si>
  <si>
    <t>МДК.05.02</t>
  </si>
  <si>
    <t xml:space="preserve">Организация исследовательской и проектной деятельности в области дошкольного образования </t>
  </si>
  <si>
    <t>Родная литературра</t>
  </si>
  <si>
    <t>ОУД.15</t>
  </si>
  <si>
    <t>* праздничные дни</t>
  </si>
</sst>
</file>

<file path=xl/styles.xml><?xml version="1.0" encoding="utf-8"?>
<styleSheet xmlns="http://schemas.openxmlformats.org/spreadsheetml/2006/main">
  <numFmts count="2">
    <numFmt numFmtId="43" formatCode="_-* #,##0.00_р_._-;\-* #,##0.00_р_._-;_-* &quot;-&quot;??_р_._-;_-@_-"/>
    <numFmt numFmtId="164" formatCode="_-* #,##0_р_._-;\-* #,##0_р_._-;_-* &quot;-&quot;??_р_._-;_-@_-"/>
  </numFmts>
  <fonts count="58">
    <font>
      <sz val="10"/>
      <name val="Arial Cyr"/>
      <charset val="204"/>
    </font>
    <font>
      <sz val="10"/>
      <name val="Arial Cyr"/>
      <charset val="204"/>
    </font>
    <font>
      <b/>
      <sz val="13"/>
      <name val="Times New Roman"/>
      <family val="1"/>
      <charset val="204"/>
    </font>
    <font>
      <sz val="13"/>
      <name val="Times New Roman"/>
      <family val="1"/>
      <charset val="204"/>
    </font>
    <font>
      <sz val="9"/>
      <name val="Times New Roman"/>
      <family val="1"/>
      <charset val="204"/>
    </font>
    <font>
      <sz val="8"/>
      <name val="Arial Cyr"/>
      <charset val="204"/>
    </font>
    <font>
      <b/>
      <sz val="10"/>
      <name val="Arial"/>
      <family val="2"/>
      <charset val="204"/>
    </font>
    <font>
      <b/>
      <sz val="10"/>
      <name val="Arial Cyr"/>
      <charset val="204"/>
    </font>
    <font>
      <b/>
      <sz val="8"/>
      <name val="Arial"/>
      <family val="2"/>
      <charset val="204"/>
    </font>
    <font>
      <sz val="10"/>
      <name val="Arial"/>
      <family val="2"/>
      <charset val="204"/>
    </font>
    <font>
      <b/>
      <sz val="13"/>
      <name val="Arial"/>
      <family val="2"/>
      <charset val="204"/>
    </font>
    <font>
      <b/>
      <sz val="12"/>
      <name val="Arial"/>
      <family val="2"/>
      <charset val="204"/>
    </font>
    <font>
      <sz val="8"/>
      <name val="Arial"/>
      <family val="2"/>
      <charset val="204"/>
    </font>
    <font>
      <b/>
      <sz val="11"/>
      <name val="Arial"/>
      <family val="2"/>
      <charset val="204"/>
    </font>
    <font>
      <b/>
      <sz val="11"/>
      <name val="Arial Cyr"/>
      <charset val="204"/>
    </font>
    <font>
      <b/>
      <sz val="14"/>
      <name val="Arial"/>
      <family val="2"/>
      <charset val="204"/>
    </font>
    <font>
      <sz val="14"/>
      <name val="Arial"/>
      <family val="2"/>
      <charset val="204"/>
    </font>
    <font>
      <i/>
      <sz val="10"/>
      <name val="Arial"/>
      <family val="2"/>
      <charset val="204"/>
    </font>
    <font>
      <b/>
      <sz val="12"/>
      <name val="Arial Cyr"/>
      <charset val="204"/>
    </font>
    <font>
      <b/>
      <i/>
      <sz val="12"/>
      <name val="Times New Roman"/>
      <family val="1"/>
      <charset val="204"/>
    </font>
    <font>
      <b/>
      <sz val="14"/>
      <name val="Arial Cyr"/>
      <charset val="204"/>
    </font>
    <font>
      <b/>
      <sz val="16"/>
      <name val="Arial Cyr"/>
      <charset val="204"/>
    </font>
    <font>
      <sz val="14"/>
      <name val="Arial Cyr"/>
      <charset val="204"/>
    </font>
    <font>
      <b/>
      <i/>
      <sz val="14"/>
      <name val="Arial Cyr"/>
      <charset val="204"/>
    </font>
    <font>
      <b/>
      <sz val="15"/>
      <name val="Arial Cyr"/>
      <charset val="204"/>
    </font>
    <font>
      <sz val="15"/>
      <name val="Arial Cyr"/>
      <charset val="204"/>
    </font>
    <font>
      <b/>
      <i/>
      <sz val="15"/>
      <name val="Arial Cyr"/>
      <charset val="204"/>
    </font>
    <font>
      <b/>
      <u/>
      <sz val="10"/>
      <name val="Arial Cyr"/>
      <charset val="204"/>
    </font>
    <font>
      <sz val="14"/>
      <color indexed="10"/>
      <name val="Arial Cyr"/>
      <charset val="204"/>
    </font>
    <font>
      <sz val="11"/>
      <name val="Arial Cyr"/>
      <charset val="204"/>
    </font>
    <font>
      <sz val="10"/>
      <color rgb="FFFF0000"/>
      <name val="Arial Cyr"/>
      <charset val="204"/>
    </font>
    <font>
      <b/>
      <sz val="14"/>
      <name val="Times New Roman"/>
      <family val="1"/>
      <charset val="204"/>
    </font>
    <font>
      <b/>
      <sz val="11"/>
      <name val="Times New Roman"/>
      <family val="1"/>
      <charset val="204"/>
    </font>
    <font>
      <sz val="11"/>
      <name val="Times New Roman"/>
      <family val="1"/>
      <charset val="204"/>
    </font>
    <font>
      <sz val="12"/>
      <name val="Times New Roman"/>
      <family val="1"/>
      <charset val="204"/>
    </font>
    <font>
      <b/>
      <sz val="9"/>
      <name val="Arial"/>
      <family val="2"/>
      <charset val="204"/>
    </font>
    <font>
      <sz val="9"/>
      <name val="Arial Cyr"/>
      <charset val="204"/>
    </font>
    <font>
      <b/>
      <sz val="9"/>
      <name val="Arial Cyr"/>
      <charset val="204"/>
    </font>
    <font>
      <b/>
      <sz val="9"/>
      <name val="Times New Roman"/>
      <family val="1"/>
      <charset val="204"/>
    </font>
    <font>
      <b/>
      <i/>
      <sz val="9"/>
      <name val="Times New Roman"/>
      <family val="1"/>
      <charset val="204"/>
    </font>
    <font>
      <sz val="9"/>
      <color rgb="FF000000"/>
      <name val="Times New Roman"/>
      <family val="1"/>
      <charset val="204"/>
    </font>
    <font>
      <i/>
      <sz val="9"/>
      <name val="Times New Roman"/>
      <family val="1"/>
      <charset val="204"/>
    </font>
    <font>
      <b/>
      <i/>
      <sz val="9"/>
      <name val="Arial Cyr"/>
      <charset val="204"/>
    </font>
    <font>
      <i/>
      <sz val="10"/>
      <name val="Arial Cyr"/>
      <charset val="204"/>
    </font>
    <font>
      <b/>
      <i/>
      <sz val="11"/>
      <name val="Arial Cyr"/>
      <charset val="204"/>
    </font>
    <font>
      <b/>
      <i/>
      <sz val="11"/>
      <name val="Times New Roman"/>
      <family val="1"/>
      <charset val="204"/>
    </font>
    <font>
      <b/>
      <sz val="10"/>
      <name val="Times New Roman"/>
      <family val="1"/>
      <charset val="204"/>
    </font>
    <font>
      <sz val="12"/>
      <name val="Arial Cyr"/>
      <charset val="204"/>
    </font>
    <font>
      <sz val="9"/>
      <color rgb="FFFF0000"/>
      <name val="Times New Roman"/>
      <family val="1"/>
      <charset val="204"/>
    </font>
    <font>
      <b/>
      <sz val="9"/>
      <color rgb="FFFF0000"/>
      <name val="Times New Roman"/>
      <family val="1"/>
      <charset val="204"/>
    </font>
    <font>
      <sz val="9"/>
      <color rgb="FFFF0000"/>
      <name val="Arial Cyr"/>
      <charset val="204"/>
    </font>
    <font>
      <vertAlign val="superscript"/>
      <sz val="9"/>
      <name val="Times New Roman"/>
      <family val="1"/>
      <charset val="204"/>
    </font>
    <font>
      <b/>
      <sz val="9"/>
      <color theme="3" tint="0.59999389629810485"/>
      <name val="Times New Roman"/>
      <family val="1"/>
      <charset val="204"/>
    </font>
    <font>
      <sz val="11"/>
      <color theme="1"/>
      <name val="Calibri"/>
      <family val="2"/>
      <scheme val="minor"/>
    </font>
    <font>
      <b/>
      <sz val="9"/>
      <color theme="1"/>
      <name val="Times New Roman"/>
      <family val="1"/>
      <charset val="204"/>
    </font>
    <font>
      <b/>
      <sz val="9"/>
      <color rgb="FFFF0000"/>
      <name val="Arial Cyr"/>
      <charset val="204"/>
    </font>
    <font>
      <b/>
      <i/>
      <sz val="9"/>
      <color rgb="FFFF0000"/>
      <name val="Times New Roman"/>
      <family val="1"/>
      <charset val="204"/>
    </font>
    <font>
      <b/>
      <sz val="12"/>
      <name val="Times New Roman"/>
      <family val="1"/>
      <charset val="204"/>
    </font>
  </fonts>
  <fills count="1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3" tint="0.59999389629810485"/>
        <bgColor indexed="64"/>
      </patternFill>
    </fill>
    <fill>
      <patternFill patternType="solid">
        <fgColor rgb="FFFFFF00"/>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rgb="FFFF0000"/>
        <bgColor indexed="64"/>
      </patternFill>
    </fill>
    <fill>
      <patternFill patternType="solid">
        <fgColor rgb="FFC00000"/>
        <bgColor indexed="64"/>
      </patternFill>
    </fill>
    <fill>
      <patternFill patternType="solid">
        <fgColor indexed="65"/>
        <bgColor indexed="64"/>
      </patternFill>
    </fill>
  </fills>
  <borders count="75">
    <border>
      <left/>
      <right/>
      <top/>
      <bottom/>
      <diagonal/>
    </border>
    <border>
      <left style="medium">
        <color indexed="64"/>
      </left>
      <right style="medium">
        <color indexed="64"/>
      </right>
      <top/>
      <bottom style="medium">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53" fillId="0" borderId="0"/>
  </cellStyleXfs>
  <cellXfs count="1076">
    <xf numFmtId="0" fontId="0" fillId="0" borderId="0" xfId="0"/>
    <xf numFmtId="0" fontId="6" fillId="0" borderId="1" xfId="0" applyFont="1" applyBorder="1" applyAlignment="1">
      <alignment horizontal="center" vertical="center" wrapText="1"/>
    </xf>
    <xf numFmtId="0" fontId="0" fillId="0" borderId="0" xfId="0" applyAlignment="1">
      <alignment horizontal="center" vertical="center" wrapText="1"/>
    </xf>
    <xf numFmtId="0" fontId="0" fillId="0" borderId="0" xfId="0" applyNumberFormat="1" applyAlignment="1">
      <alignment horizontal="center" vertical="center" wrapText="1"/>
    </xf>
    <xf numFmtId="0" fontId="2" fillId="0" borderId="0" xfId="0" applyNumberFormat="1" applyFont="1" applyAlignment="1">
      <alignment horizontal="center" vertical="center" wrapText="1"/>
    </xf>
    <xf numFmtId="0" fontId="0" fillId="0" borderId="0" xfId="0" applyNumberFormat="1" applyBorder="1" applyAlignment="1">
      <alignment horizontal="center" vertical="center" wrapText="1"/>
    </xf>
    <xf numFmtId="0" fontId="4" fillId="0" borderId="0" xfId="0" applyNumberFormat="1" applyFont="1" applyAlignment="1">
      <alignment horizontal="center" vertical="center" wrapText="1"/>
    </xf>
    <xf numFmtId="0" fontId="3" fillId="0" borderId="2"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7" fillId="0" borderId="0"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0" fontId="8" fillId="0" borderId="0" xfId="0" applyNumberFormat="1" applyFont="1" applyBorder="1" applyAlignment="1">
      <alignment horizontal="center" vertical="center" wrapText="1"/>
    </xf>
    <xf numFmtId="0" fontId="12" fillId="0" borderId="0" xfId="0" applyNumberFormat="1" applyFont="1" applyBorder="1" applyAlignment="1">
      <alignment horizontal="center" vertical="center" wrapText="1"/>
    </xf>
    <xf numFmtId="0" fontId="12" fillId="0" borderId="0" xfId="0" applyNumberFormat="1" applyFont="1" applyAlignment="1">
      <alignment horizontal="center" vertical="center" wrapText="1"/>
    </xf>
    <xf numFmtId="0" fontId="0" fillId="0" borderId="5" xfId="0" applyNumberFormat="1" applyBorder="1" applyAlignment="1">
      <alignment horizontal="center" vertical="center" wrapText="1"/>
    </xf>
    <xf numFmtId="0" fontId="6" fillId="0" borderId="6" xfId="0" applyNumberFormat="1" applyFont="1" applyBorder="1" applyAlignment="1">
      <alignment horizontal="center" vertical="center" wrapText="1"/>
    </xf>
    <xf numFmtId="0" fontId="6" fillId="0" borderId="3" xfId="0" applyNumberFormat="1" applyFont="1" applyBorder="1" applyAlignment="1">
      <alignment horizontal="center" vertical="center" wrapText="1"/>
    </xf>
    <xf numFmtId="0" fontId="6" fillId="0" borderId="0" xfId="0" applyNumberFormat="1" applyFont="1" applyBorder="1" applyAlignment="1">
      <alignment horizontal="center" vertical="center" wrapText="1"/>
    </xf>
    <xf numFmtId="0" fontId="6" fillId="0" borderId="4"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6" fillId="0" borderId="8" xfId="0" applyNumberFormat="1" applyFont="1" applyBorder="1" applyAlignment="1">
      <alignment horizontal="center" vertical="center" wrapText="1"/>
    </xf>
    <xf numFmtId="0" fontId="6" fillId="0" borderId="9" xfId="0" applyNumberFormat="1" applyFont="1" applyBorder="1" applyAlignment="1">
      <alignment horizontal="center" vertical="center" wrapText="1"/>
    </xf>
    <xf numFmtId="0" fontId="7" fillId="0" borderId="9" xfId="0" applyNumberFormat="1" applyFont="1" applyBorder="1" applyAlignment="1">
      <alignment horizontal="center" vertical="center" wrapText="1"/>
    </xf>
    <xf numFmtId="0" fontId="7" fillId="0" borderId="10" xfId="0" applyNumberFormat="1" applyFont="1" applyBorder="1" applyAlignment="1">
      <alignment horizontal="center" vertical="center" wrapText="1"/>
    </xf>
    <xf numFmtId="0" fontId="11" fillId="0" borderId="0" xfId="0" applyFont="1" applyAlignment="1">
      <alignment horizontal="center" vertical="center" wrapText="1"/>
    </xf>
    <xf numFmtId="0" fontId="6" fillId="0" borderId="0" xfId="0" applyFont="1" applyAlignment="1">
      <alignment horizontal="center" vertical="center" wrapText="1"/>
    </xf>
    <xf numFmtId="0" fontId="10" fillId="0" borderId="0" xfId="0" applyFont="1" applyAlignment="1">
      <alignment horizontal="center" vertical="center" wrapText="1"/>
    </xf>
    <xf numFmtId="0" fontId="6" fillId="0" borderId="11" xfId="0" applyFont="1" applyBorder="1" applyAlignment="1">
      <alignment horizontal="center" vertical="center" wrapText="1"/>
    </xf>
    <xf numFmtId="0" fontId="9" fillId="0" borderId="0" xfId="0" applyFont="1"/>
    <xf numFmtId="0" fontId="6" fillId="0" borderId="10" xfId="0" applyNumberFormat="1" applyFont="1" applyBorder="1" applyAlignment="1">
      <alignment horizontal="center" vertical="center" wrapText="1"/>
    </xf>
    <xf numFmtId="0" fontId="7" fillId="0" borderId="8" xfId="0" applyNumberFormat="1" applyFont="1" applyBorder="1" applyAlignment="1">
      <alignment horizontal="center" vertical="center" wrapText="1"/>
    </xf>
    <xf numFmtId="0" fontId="13" fillId="0" borderId="8" xfId="0" applyNumberFormat="1" applyFont="1" applyBorder="1" applyAlignment="1">
      <alignment horizontal="center" vertical="center" wrapText="1"/>
    </xf>
    <xf numFmtId="0" fontId="13" fillId="0" borderId="9" xfId="0" applyNumberFormat="1" applyFont="1" applyBorder="1" applyAlignment="1">
      <alignment horizontal="center" vertical="center" wrapText="1"/>
    </xf>
    <xf numFmtId="0" fontId="14" fillId="0" borderId="10" xfId="0" applyNumberFormat="1" applyFont="1" applyBorder="1" applyAlignment="1">
      <alignment horizontal="center" vertical="center" wrapText="1"/>
    </xf>
    <xf numFmtId="0" fontId="14" fillId="0" borderId="8" xfId="0" applyNumberFormat="1" applyFont="1" applyBorder="1" applyAlignment="1">
      <alignment horizontal="center" vertical="center" wrapText="1"/>
    </xf>
    <xf numFmtId="0" fontId="14" fillId="0" borderId="9" xfId="0" applyNumberFormat="1" applyFont="1" applyBorder="1" applyAlignment="1">
      <alignment horizontal="center" vertical="center" wrapText="1"/>
    </xf>
    <xf numFmtId="0" fontId="13" fillId="0" borderId="12" xfId="0" applyNumberFormat="1" applyFont="1" applyBorder="1" applyAlignment="1">
      <alignment horizontal="center" vertical="center" wrapText="1"/>
    </xf>
    <xf numFmtId="0" fontId="13" fillId="0" borderId="13"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NumberFormat="1" applyFont="1" applyBorder="1" applyAlignment="1">
      <alignment horizontal="center" vertical="center" wrapText="1"/>
    </xf>
    <xf numFmtId="0" fontId="13" fillId="0" borderId="16" xfId="0" applyFont="1" applyBorder="1" applyAlignment="1">
      <alignment horizontal="center" vertical="center" wrapText="1"/>
    </xf>
    <xf numFmtId="0" fontId="13" fillId="0" borderId="0" xfId="0" applyFont="1" applyAlignment="1">
      <alignment horizontal="center" vertical="center" wrapText="1"/>
    </xf>
    <xf numFmtId="0" fontId="13"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20" xfId="0" applyNumberFormat="1" applyFont="1" applyBorder="1" applyAlignment="1">
      <alignment horizontal="center" vertical="center" wrapText="1"/>
    </xf>
    <xf numFmtId="0" fontId="6" fillId="0" borderId="21" xfId="0" applyNumberFormat="1" applyFont="1" applyBorder="1" applyAlignment="1">
      <alignment horizontal="center" vertical="center" wrapText="1"/>
    </xf>
    <xf numFmtId="0" fontId="6" fillId="0" borderId="22" xfId="0" applyNumberFormat="1" applyFont="1" applyBorder="1" applyAlignment="1">
      <alignment horizontal="center" vertical="center" wrapText="1"/>
    </xf>
    <xf numFmtId="0" fontId="6" fillId="0" borderId="23" xfId="0" applyNumberFormat="1" applyFont="1" applyBorder="1" applyAlignment="1">
      <alignment horizontal="center" vertical="center" wrapText="1"/>
    </xf>
    <xf numFmtId="0" fontId="6" fillId="0" borderId="24" xfId="0" applyNumberFormat="1" applyFont="1" applyBorder="1" applyAlignment="1">
      <alignment horizontal="center" vertical="center" wrapText="1"/>
    </xf>
    <xf numFmtId="0" fontId="7" fillId="0" borderId="23" xfId="0" applyNumberFormat="1" applyFont="1" applyBorder="1" applyAlignment="1">
      <alignment horizontal="center" vertical="center" wrapText="1"/>
    </xf>
    <xf numFmtId="0" fontId="7" fillId="0" borderId="21" xfId="0" applyNumberFormat="1" applyFont="1" applyBorder="1" applyAlignment="1">
      <alignment horizontal="center" vertical="center" wrapText="1"/>
    </xf>
    <xf numFmtId="0" fontId="7" fillId="0" borderId="22" xfId="0" applyNumberFormat="1" applyFont="1" applyBorder="1" applyAlignment="1">
      <alignment horizontal="center" vertical="center" wrapText="1"/>
    </xf>
    <xf numFmtId="0" fontId="7" fillId="0" borderId="24" xfId="0" applyNumberFormat="1" applyFont="1" applyBorder="1" applyAlignment="1">
      <alignment horizontal="center" vertical="center" wrapText="1"/>
    </xf>
    <xf numFmtId="0" fontId="6" fillId="0" borderId="25" xfId="0" applyNumberFormat="1" applyFont="1" applyBorder="1" applyAlignment="1">
      <alignment horizontal="center" vertical="center" wrapText="1"/>
    </xf>
    <xf numFmtId="0" fontId="6" fillId="0" borderId="16" xfId="0" applyNumberFormat="1" applyFont="1" applyBorder="1" applyAlignment="1">
      <alignment horizontal="center" vertical="center" wrapText="1"/>
    </xf>
    <xf numFmtId="0" fontId="7" fillId="0" borderId="17" xfId="0" applyNumberFormat="1" applyFont="1" applyBorder="1" applyAlignment="1">
      <alignment horizontal="center" vertical="center" wrapText="1"/>
    </xf>
    <xf numFmtId="0" fontId="6" fillId="0" borderId="26" xfId="0" applyFont="1" applyBorder="1" applyAlignment="1">
      <alignment horizontal="center" vertical="center" wrapText="1"/>
    </xf>
    <xf numFmtId="0" fontId="9" fillId="0" borderId="0" xfId="0" applyFont="1" applyBorder="1"/>
    <xf numFmtId="0" fontId="9" fillId="0" borderId="0" xfId="0" applyFont="1" applyBorder="1" applyAlignment="1">
      <alignment horizontal="left"/>
    </xf>
    <xf numFmtId="0" fontId="15" fillId="0" borderId="0" xfId="0" applyFont="1" applyAlignment="1">
      <alignment horizontal="center"/>
    </xf>
    <xf numFmtId="0" fontId="16" fillId="0" borderId="0" xfId="0" applyFont="1" applyAlignment="1">
      <alignment horizontal="left" indent="3"/>
    </xf>
    <xf numFmtId="0" fontId="16" fillId="0" borderId="0" xfId="0" applyFont="1"/>
    <xf numFmtId="0" fontId="18" fillId="0" borderId="0" xfId="0" applyFont="1"/>
    <xf numFmtId="0" fontId="19" fillId="0" borderId="0" xfId="0" applyFont="1" applyAlignment="1">
      <alignment horizontal="left" indent="12"/>
    </xf>
    <xf numFmtId="0" fontId="11" fillId="0" borderId="0" xfId="0" applyFont="1"/>
    <xf numFmtId="0" fontId="17" fillId="0" borderId="0" xfId="0" applyFont="1" applyBorder="1" applyAlignment="1">
      <alignment horizontal="left"/>
    </xf>
    <xf numFmtId="0" fontId="6" fillId="0" borderId="27" xfId="0" applyFont="1" applyBorder="1" applyAlignment="1">
      <alignment horizontal="center" vertical="center" wrapText="1"/>
    </xf>
    <xf numFmtId="0" fontId="0" fillId="0" borderId="28" xfId="0" applyBorder="1" applyAlignment="1">
      <alignment horizontal="center" vertical="center" wrapText="1"/>
    </xf>
    <xf numFmtId="0" fontId="22" fillId="0" borderId="29" xfId="0" applyFont="1" applyBorder="1" applyAlignment="1">
      <alignment horizontal="center" vertical="center" wrapText="1"/>
    </xf>
    <xf numFmtId="0" fontId="25" fillId="0" borderId="30" xfId="0" applyFont="1" applyBorder="1" applyAlignment="1">
      <alignment vertical="center" wrapText="1"/>
    </xf>
    <xf numFmtId="0" fontId="25" fillId="0" borderId="30"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29" xfId="0" applyFont="1" applyBorder="1" applyAlignment="1">
      <alignment horizontal="center" vertical="center" wrapText="1"/>
    </xf>
    <xf numFmtId="0" fontId="25" fillId="0" borderId="30" xfId="0" applyFont="1" applyBorder="1" applyAlignment="1">
      <alignment horizontal="left" vertical="center" wrapText="1"/>
    </xf>
    <xf numFmtId="0" fontId="25" fillId="0" borderId="31" xfId="0" applyFont="1" applyBorder="1" applyAlignment="1">
      <alignment horizontal="center" vertical="center" wrapText="1"/>
    </xf>
    <xf numFmtId="0" fontId="25" fillId="0" borderId="32" xfId="0" applyFont="1" applyBorder="1" applyAlignment="1">
      <alignment horizontal="center" vertical="center" wrapText="1"/>
    </xf>
    <xf numFmtId="0" fontId="25" fillId="0" borderId="16" xfId="0" applyFont="1" applyBorder="1" applyAlignment="1">
      <alignment horizontal="center" vertical="center" wrapText="1"/>
    </xf>
    <xf numFmtId="0" fontId="20" fillId="0" borderId="29"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33" xfId="0" applyFont="1" applyBorder="1" applyAlignment="1">
      <alignment horizontal="center" vertical="center" wrapText="1"/>
    </xf>
    <xf numFmtId="0" fontId="25" fillId="0" borderId="33" xfId="0" applyFont="1" applyBorder="1" applyAlignment="1">
      <alignment horizontal="center" vertical="center" wrapText="1"/>
    </xf>
    <xf numFmtId="0" fontId="25" fillId="0" borderId="34" xfId="0" applyFont="1" applyBorder="1" applyAlignment="1">
      <alignment horizontal="center" vertical="center" wrapText="1"/>
    </xf>
    <xf numFmtId="0" fontId="24" fillId="0" borderId="35" xfId="0" applyFont="1" applyBorder="1" applyAlignment="1">
      <alignment horizontal="center" vertical="center" wrapText="1"/>
    </xf>
    <xf numFmtId="0" fontId="24" fillId="0" borderId="36"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36" xfId="0" applyFont="1" applyBorder="1" applyAlignment="1">
      <alignment horizontal="center" vertical="center" wrapText="1"/>
    </xf>
    <xf numFmtId="0" fontId="20" fillId="0" borderId="33" xfId="0" applyFont="1" applyBorder="1" applyAlignment="1">
      <alignment horizontal="center" vertical="center" wrapText="1"/>
    </xf>
    <xf numFmtId="0" fontId="22" fillId="0" borderId="33"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36" xfId="0" applyFont="1" applyBorder="1" applyAlignment="1">
      <alignment horizontal="center" vertical="center" wrapText="1"/>
    </xf>
    <xf numFmtId="0" fontId="7" fillId="0" borderId="2" xfId="0" applyFont="1" applyBorder="1" applyAlignment="1">
      <alignment horizontal="center" vertical="center" wrapText="1"/>
    </xf>
    <xf numFmtId="0" fontId="25" fillId="0" borderId="16" xfId="0" applyFont="1" applyBorder="1" applyAlignment="1">
      <alignment horizontal="left" vertical="center" wrapText="1"/>
    </xf>
    <xf numFmtId="0" fontId="25" fillId="0" borderId="0"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28" xfId="0" applyFont="1" applyBorder="1" applyAlignment="1">
      <alignment horizontal="center" vertical="center" wrapText="1"/>
    </xf>
    <xf numFmtId="0" fontId="25" fillId="0" borderId="37" xfId="0" applyFont="1" applyBorder="1" applyAlignment="1">
      <alignment horizontal="center" vertical="center" wrapText="1"/>
    </xf>
    <xf numFmtId="0" fontId="25" fillId="0" borderId="17"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37" xfId="0" applyFont="1" applyBorder="1" applyAlignment="1">
      <alignment horizontal="center" vertical="center" wrapText="1"/>
    </xf>
    <xf numFmtId="0" fontId="24" fillId="0" borderId="12" xfId="0" applyFont="1" applyBorder="1" applyAlignment="1">
      <alignment horizontal="left" vertical="center" wrapText="1"/>
    </xf>
    <xf numFmtId="0" fontId="24" fillId="0" borderId="13" xfId="0" applyFont="1" applyBorder="1" applyAlignment="1">
      <alignment horizontal="left" vertical="center" wrapText="1"/>
    </xf>
    <xf numFmtId="0" fontId="25" fillId="0" borderId="13"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19" xfId="0" applyFont="1" applyBorder="1" applyAlignment="1">
      <alignment horizontal="center" vertical="center" wrapText="1"/>
    </xf>
    <xf numFmtId="0" fontId="25" fillId="0" borderId="38"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12" xfId="0" applyFont="1" applyBorder="1" applyAlignment="1">
      <alignment horizontal="center" vertical="center" wrapText="1"/>
    </xf>
    <xf numFmtId="0" fontId="25" fillId="0" borderId="16" xfId="0" applyFont="1" applyBorder="1" applyAlignment="1">
      <alignment vertical="center" wrapText="1"/>
    </xf>
    <xf numFmtId="0" fontId="24" fillId="0" borderId="12" xfId="0" applyFont="1" applyBorder="1" applyAlignment="1">
      <alignment vertical="center" wrapText="1"/>
    </xf>
    <xf numFmtId="0" fontId="24" fillId="0" borderId="13" xfId="0" applyFont="1" applyBorder="1" applyAlignment="1">
      <alignment vertical="center" wrapText="1"/>
    </xf>
    <xf numFmtId="0" fontId="24" fillId="0" borderId="38" xfId="0" applyFont="1" applyBorder="1" applyAlignment="1">
      <alignment horizontal="center" vertical="center" wrapText="1"/>
    </xf>
    <xf numFmtId="0" fontId="24" fillId="0" borderId="12" xfId="0" applyFont="1" applyBorder="1" applyAlignment="1">
      <alignment horizontal="center" vertical="center" wrapText="1"/>
    </xf>
    <xf numFmtId="0" fontId="20" fillId="0" borderId="18" xfId="0" applyFont="1" applyBorder="1" applyAlignment="1">
      <alignment horizontal="center" vertical="center" wrapText="1"/>
    </xf>
    <xf numFmtId="0" fontId="26" fillId="0" borderId="12" xfId="0" applyFont="1" applyBorder="1" applyAlignment="1">
      <alignment vertical="center" wrapText="1"/>
    </xf>
    <xf numFmtId="0" fontId="26" fillId="0" borderId="13" xfId="0" applyFont="1" applyBorder="1" applyAlignment="1">
      <alignment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38"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12" xfId="0" applyFont="1" applyBorder="1" applyAlignment="1">
      <alignment horizontal="center" vertical="center" wrapText="1"/>
    </xf>
    <xf numFmtId="0" fontId="0" fillId="0" borderId="39" xfId="0" applyBorder="1" applyAlignment="1">
      <alignment horizontal="center" vertical="center" wrapText="1"/>
    </xf>
    <xf numFmtId="0" fontId="0" fillId="0" borderId="40" xfId="0" applyBorder="1" applyAlignment="1">
      <alignment horizontal="center" vertical="center" wrapText="1"/>
    </xf>
    <xf numFmtId="0" fontId="0" fillId="0" borderId="41" xfId="0" applyBorder="1" applyAlignment="1">
      <alignment horizontal="center" vertical="center" wrapText="1"/>
    </xf>
    <xf numFmtId="0" fontId="0" fillId="0" borderId="42" xfId="0"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alignment horizontal="center" vertical="center" wrapText="1"/>
    </xf>
    <xf numFmtId="0" fontId="14" fillId="0" borderId="45" xfId="0" applyFont="1" applyBorder="1" applyAlignment="1">
      <alignment horizontal="center" vertical="center" wrapText="1"/>
    </xf>
    <xf numFmtId="0" fontId="14" fillId="0" borderId="46"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2" xfId="0" applyFont="1" applyBorder="1" applyAlignment="1">
      <alignment horizontal="center" vertical="center" wrapText="1"/>
    </xf>
    <xf numFmtId="0" fontId="25" fillId="0" borderId="49" xfId="0" applyFont="1" applyBorder="1" applyAlignment="1">
      <alignment vertical="center" wrapText="1"/>
    </xf>
    <xf numFmtId="0" fontId="25" fillId="0" borderId="49" xfId="0" applyFont="1" applyBorder="1" applyAlignment="1">
      <alignment horizontal="center" vertical="center" wrapText="1"/>
    </xf>
    <xf numFmtId="0" fontId="25" fillId="0" borderId="50" xfId="0" applyFont="1" applyBorder="1" applyAlignment="1">
      <alignment horizontal="center" vertical="center" wrapText="1"/>
    </xf>
    <xf numFmtId="0" fontId="25" fillId="0" borderId="47" xfId="0" applyFont="1" applyBorder="1" applyAlignment="1">
      <alignment horizontal="center" vertical="center" wrapText="1"/>
    </xf>
    <xf numFmtId="0" fontId="25" fillId="0" borderId="51" xfId="0" applyFont="1" applyBorder="1" applyAlignment="1">
      <alignment horizontal="center" vertical="center" wrapText="1"/>
    </xf>
    <xf numFmtId="0" fontId="25" fillId="0" borderId="45" xfId="0" applyFont="1" applyBorder="1" applyAlignment="1">
      <alignment horizontal="center" vertical="center" wrapText="1"/>
    </xf>
    <xf numFmtId="0" fontId="25" fillId="0" borderId="52" xfId="0" applyFont="1" applyBorder="1" applyAlignment="1">
      <alignment horizontal="center" vertical="center" wrapText="1"/>
    </xf>
    <xf numFmtId="0" fontId="22" fillId="0" borderId="47" xfId="0" applyFont="1" applyBorder="1" applyAlignment="1">
      <alignment horizontal="center" vertical="center" wrapText="1"/>
    </xf>
    <xf numFmtId="0" fontId="22" fillId="0" borderId="52" xfId="0" applyFont="1" applyBorder="1" applyAlignment="1">
      <alignment horizontal="center" vertical="center" wrapText="1"/>
    </xf>
    <xf numFmtId="0" fontId="22" fillId="0" borderId="51" xfId="0" applyFont="1" applyBorder="1" applyAlignment="1">
      <alignment horizontal="center" vertical="center" wrapText="1"/>
    </xf>
    <xf numFmtId="0" fontId="22" fillId="0" borderId="45" xfId="0" applyFont="1" applyBorder="1" applyAlignment="1">
      <alignment horizontal="center" vertical="center" wrapText="1"/>
    </xf>
    <xf numFmtId="0" fontId="7" fillId="0" borderId="49" xfId="0" applyFont="1" applyBorder="1" applyAlignment="1">
      <alignment horizontal="center" vertical="center" wrapText="1"/>
    </xf>
    <xf numFmtId="0" fontId="25" fillId="0" borderId="25" xfId="0" applyFont="1" applyBorder="1" applyAlignment="1">
      <alignment vertical="center" wrapText="1"/>
    </xf>
    <xf numFmtId="1" fontId="26" fillId="0" borderId="14" xfId="0" applyNumberFormat="1" applyFont="1" applyBorder="1" applyAlignment="1">
      <alignment horizontal="center" vertical="center" wrapText="1"/>
    </xf>
    <xf numFmtId="1" fontId="26" fillId="0" borderId="13" xfId="0" applyNumberFormat="1" applyFont="1" applyBorder="1" applyAlignment="1">
      <alignment horizontal="center" vertical="center" wrapText="1"/>
    </xf>
    <xf numFmtId="1" fontId="26" fillId="0" borderId="19" xfId="0" applyNumberFormat="1" applyFont="1" applyBorder="1" applyAlignment="1">
      <alignment horizontal="center" vertical="center" wrapText="1"/>
    </xf>
    <xf numFmtId="1" fontId="26" fillId="0" borderId="38" xfId="0" applyNumberFormat="1" applyFont="1" applyBorder="1" applyAlignment="1">
      <alignment horizontal="center" vertical="center" wrapText="1"/>
    </xf>
    <xf numFmtId="1" fontId="26" fillId="0" borderId="12" xfId="0" applyNumberFormat="1" applyFont="1" applyBorder="1" applyAlignment="1">
      <alignment horizontal="center" vertical="center" wrapText="1"/>
    </xf>
    <xf numFmtId="1" fontId="26" fillId="0" borderId="18" xfId="0" applyNumberFormat="1" applyFont="1" applyBorder="1" applyAlignment="1">
      <alignment horizontal="center" vertical="center" wrapText="1"/>
    </xf>
    <xf numFmtId="1" fontId="25" fillId="0" borderId="30" xfId="0" applyNumberFormat="1" applyFont="1" applyBorder="1" applyAlignment="1">
      <alignment horizontal="center" vertical="center" wrapText="1"/>
    </xf>
    <xf numFmtId="1" fontId="25" fillId="0" borderId="33" xfId="0" applyNumberFormat="1" applyFont="1" applyBorder="1" applyAlignment="1">
      <alignment horizontal="center" vertical="center" wrapText="1"/>
    </xf>
    <xf numFmtId="0" fontId="24" fillId="0" borderId="21" xfId="0" applyFont="1" applyBorder="1" applyAlignment="1">
      <alignment horizontal="center" vertical="center" wrapText="1"/>
    </xf>
    <xf numFmtId="0" fontId="20" fillId="0" borderId="23" xfId="0" applyFont="1" applyBorder="1" applyAlignment="1">
      <alignment horizontal="center" vertical="center" wrapText="1"/>
    </xf>
    <xf numFmtId="1" fontId="24" fillId="0" borderId="13" xfId="0" applyNumberFormat="1" applyFont="1" applyBorder="1" applyAlignment="1">
      <alignment horizontal="center" vertical="center" wrapText="1"/>
    </xf>
    <xf numFmtId="1" fontId="24" fillId="0" borderId="14" xfId="0" applyNumberFormat="1" applyFont="1" applyBorder="1" applyAlignment="1">
      <alignment horizontal="center" vertical="center" wrapText="1"/>
    </xf>
    <xf numFmtId="1" fontId="24" fillId="0" borderId="19" xfId="0" applyNumberFormat="1" applyFont="1" applyBorder="1" applyAlignment="1">
      <alignment horizontal="center" vertical="center" wrapText="1"/>
    </xf>
    <xf numFmtId="1" fontId="24" fillId="0" borderId="12" xfId="0" applyNumberFormat="1" applyFont="1" applyBorder="1" applyAlignment="1">
      <alignment horizontal="center" vertical="center" wrapText="1"/>
    </xf>
    <xf numFmtId="0" fontId="25" fillId="0" borderId="16" xfId="0" applyFont="1" applyFill="1" applyBorder="1" applyAlignment="1">
      <alignment vertical="center" wrapText="1"/>
    </xf>
    <xf numFmtId="0" fontId="25" fillId="0" borderId="16"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25" xfId="0" applyFont="1" applyFill="1" applyBorder="1" applyAlignment="1">
      <alignment horizontal="center" vertical="center" wrapText="1"/>
    </xf>
    <xf numFmtId="0" fontId="25" fillId="0" borderId="28" xfId="0" applyFont="1" applyFill="1" applyBorder="1" applyAlignment="1">
      <alignment horizontal="center" vertical="center" wrapText="1"/>
    </xf>
    <xf numFmtId="0" fontId="25" fillId="0" borderId="37" xfId="0" applyFont="1" applyFill="1" applyBorder="1" applyAlignment="1">
      <alignment horizontal="center" vertical="center" wrapText="1"/>
    </xf>
    <xf numFmtId="0" fontId="25" fillId="0" borderId="17"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22" fillId="0" borderId="17" xfId="0" applyFont="1" applyFill="1" applyBorder="1" applyAlignment="1">
      <alignment horizontal="center" vertical="center" wrapText="1"/>
    </xf>
    <xf numFmtId="0" fontId="22" fillId="0" borderId="28" xfId="0" applyFont="1" applyFill="1" applyBorder="1" applyAlignment="1">
      <alignment horizontal="center" vertical="center" wrapText="1"/>
    </xf>
    <xf numFmtId="0" fontId="22" fillId="0" borderId="37" xfId="0" applyFont="1" applyFill="1" applyBorder="1" applyAlignment="1">
      <alignment horizontal="center" vertical="center" wrapText="1"/>
    </xf>
    <xf numFmtId="0" fontId="20" fillId="0" borderId="6" xfId="0" applyFont="1" applyBorder="1" applyAlignment="1">
      <alignment horizontal="center" vertical="center" wrapText="1"/>
    </xf>
    <xf numFmtId="0" fontId="20" fillId="0" borderId="53" xfId="0" applyFont="1" applyBorder="1" applyAlignment="1">
      <alignment horizontal="center" vertical="center" wrapText="1"/>
    </xf>
    <xf numFmtId="0" fontId="20" fillId="0" borderId="54" xfId="0" applyFont="1" applyBorder="1" applyAlignment="1">
      <alignment horizontal="center" vertical="center" wrapText="1"/>
    </xf>
    <xf numFmtId="0" fontId="24" fillId="0" borderId="15" xfId="0" applyFont="1" applyBorder="1" applyAlignment="1">
      <alignment horizontal="center" vertical="center" wrapText="1"/>
    </xf>
    <xf numFmtId="0" fontId="20" fillId="0" borderId="10" xfId="0" applyFont="1" applyBorder="1" applyAlignment="1">
      <alignment horizontal="center" vertical="center" wrapText="1"/>
    </xf>
    <xf numFmtId="0" fontId="22" fillId="0" borderId="49" xfId="0" applyFont="1" applyBorder="1" applyAlignment="1">
      <alignment horizontal="center" vertical="center" wrapText="1"/>
    </xf>
    <xf numFmtId="0" fontId="22" fillId="0" borderId="44" xfId="0" applyFont="1" applyBorder="1" applyAlignment="1">
      <alignment horizontal="center" vertical="center" wrapText="1"/>
    </xf>
    <xf numFmtId="0" fontId="22" fillId="0" borderId="42" xfId="0" applyFont="1" applyBorder="1" applyAlignment="1">
      <alignment horizontal="center" vertical="center" wrapText="1"/>
    </xf>
    <xf numFmtId="0" fontId="25" fillId="0" borderId="43" xfId="0" applyFont="1" applyBorder="1" applyAlignment="1">
      <alignment horizontal="center" vertical="center" wrapText="1"/>
    </xf>
    <xf numFmtId="0" fontId="25" fillId="0" borderId="44" xfId="0" applyFont="1" applyBorder="1" applyAlignment="1">
      <alignment horizontal="center" vertical="center" wrapText="1"/>
    </xf>
    <xf numFmtId="0" fontId="22" fillId="0" borderId="41" xfId="0" applyFont="1" applyBorder="1" applyAlignment="1">
      <alignment horizontal="center" vertical="center" wrapText="1"/>
    </xf>
    <xf numFmtId="0" fontId="22" fillId="0" borderId="43" xfId="0" applyFont="1" applyBorder="1" applyAlignment="1">
      <alignment horizontal="center" vertical="center" wrapText="1"/>
    </xf>
    <xf numFmtId="0" fontId="24" fillId="0" borderId="55" xfId="0" applyFont="1" applyBorder="1" applyAlignment="1">
      <alignment horizontal="center" vertical="center" wrapText="1"/>
    </xf>
    <xf numFmtId="0" fontId="24" fillId="0" borderId="11" xfId="0" applyFont="1" applyBorder="1" applyAlignment="1">
      <alignment horizontal="center" vertical="center" wrapText="1"/>
    </xf>
    <xf numFmtId="0" fontId="26" fillId="0" borderId="22" xfId="0" applyFont="1" applyBorder="1" applyAlignment="1">
      <alignment horizontal="center" vertical="center" wrapText="1"/>
    </xf>
    <xf numFmtId="0" fontId="25" fillId="0" borderId="49" xfId="0" applyFont="1" applyFill="1" applyBorder="1" applyAlignment="1">
      <alignment vertical="center" wrapText="1"/>
    </xf>
    <xf numFmtId="0" fontId="25" fillId="0" borderId="49" xfId="0" applyFont="1" applyFill="1" applyBorder="1" applyAlignment="1">
      <alignment horizontal="center" vertical="center" wrapText="1"/>
    </xf>
    <xf numFmtId="0" fontId="25" fillId="0" borderId="50" xfId="0" applyFont="1" applyFill="1" applyBorder="1" applyAlignment="1">
      <alignment horizontal="center" vertical="center" wrapText="1"/>
    </xf>
    <xf numFmtId="0" fontId="25" fillId="0" borderId="47" xfId="0" applyFont="1" applyFill="1" applyBorder="1" applyAlignment="1">
      <alignment horizontal="center" vertical="center" wrapText="1"/>
    </xf>
    <xf numFmtId="0" fontId="25" fillId="0" borderId="51" xfId="0" applyFont="1" applyFill="1" applyBorder="1" applyAlignment="1">
      <alignment horizontal="center" vertical="center" wrapText="1"/>
    </xf>
    <xf numFmtId="0" fontId="25" fillId="0" borderId="45" xfId="0" applyFont="1" applyFill="1" applyBorder="1" applyAlignment="1">
      <alignment horizontal="center" vertical="center" wrapText="1"/>
    </xf>
    <xf numFmtId="0" fontId="25" fillId="0" borderId="52" xfId="0" applyFont="1" applyFill="1" applyBorder="1" applyAlignment="1">
      <alignment horizontal="center" vertical="center" wrapText="1"/>
    </xf>
    <xf numFmtId="0" fontId="22" fillId="0" borderId="47" xfId="0" applyFont="1" applyFill="1" applyBorder="1" applyAlignment="1">
      <alignment horizontal="center" vertical="center" wrapText="1"/>
    </xf>
    <xf numFmtId="0" fontId="22" fillId="0" borderId="52" xfId="0" applyFont="1" applyFill="1" applyBorder="1" applyAlignment="1">
      <alignment horizontal="center" vertical="center" wrapText="1"/>
    </xf>
    <xf numFmtId="0" fontId="22" fillId="0" borderId="51" xfId="0" applyFont="1" applyFill="1" applyBorder="1" applyAlignment="1">
      <alignment horizontal="center" vertical="center" wrapText="1"/>
    </xf>
    <xf numFmtId="0" fontId="22" fillId="0" borderId="45" xfId="0" applyFont="1" applyFill="1" applyBorder="1" applyAlignment="1">
      <alignment horizontal="center" vertical="center" wrapText="1"/>
    </xf>
    <xf numFmtId="0" fontId="20" fillId="0" borderId="5" xfId="0" applyFont="1" applyBorder="1" applyAlignment="1">
      <alignment horizontal="center" vertical="center" wrapText="1"/>
    </xf>
    <xf numFmtId="0" fontId="20" fillId="0" borderId="57" xfId="0" applyFont="1" applyBorder="1" applyAlignment="1">
      <alignment horizontal="center" vertical="center" wrapText="1"/>
    </xf>
    <xf numFmtId="0" fontId="24" fillId="0" borderId="7" xfId="0" applyFont="1" applyBorder="1" applyAlignment="1">
      <alignment horizontal="center" vertical="center" wrapText="1"/>
    </xf>
    <xf numFmtId="0" fontId="20" fillId="0" borderId="14" xfId="0" applyFont="1" applyBorder="1" applyAlignment="1">
      <alignment horizontal="center" vertical="center" wrapText="1"/>
    </xf>
    <xf numFmtId="49" fontId="20" fillId="0" borderId="23" xfId="0" applyNumberFormat="1" applyFont="1" applyBorder="1" applyAlignment="1">
      <alignment horizontal="center" vertical="center" wrapText="1"/>
    </xf>
    <xf numFmtId="1" fontId="24" fillId="0" borderId="30" xfId="0" applyNumberFormat="1" applyFont="1" applyBorder="1" applyAlignment="1">
      <alignment horizontal="center" vertical="center" wrapText="1"/>
    </xf>
    <xf numFmtId="0" fontId="25" fillId="0" borderId="28" xfId="0" applyFont="1" applyBorder="1" applyAlignment="1">
      <alignment vertical="center" wrapText="1"/>
    </xf>
    <xf numFmtId="164" fontId="22" fillId="0" borderId="35" xfId="1" applyNumberFormat="1" applyFont="1" applyBorder="1" applyAlignment="1">
      <alignment horizontal="center" vertical="center" wrapText="1"/>
    </xf>
    <xf numFmtId="0" fontId="28" fillId="0" borderId="29" xfId="0" applyFont="1" applyBorder="1" applyAlignment="1">
      <alignment horizontal="center" vertical="center" wrapText="1"/>
    </xf>
    <xf numFmtId="0" fontId="7" fillId="0" borderId="0" xfId="0" applyNumberFormat="1" applyFont="1" applyAlignment="1">
      <alignment horizontal="center" vertical="center" wrapText="1"/>
    </xf>
    <xf numFmtId="0" fontId="7" fillId="0" borderId="0" xfId="0" applyFont="1"/>
    <xf numFmtId="0" fontId="14" fillId="0" borderId="0" xfId="0" applyNumberFormat="1" applyFont="1" applyAlignment="1">
      <alignment horizontal="center" vertical="center" wrapText="1"/>
    </xf>
    <xf numFmtId="0" fontId="22" fillId="0" borderId="16" xfId="0" applyFont="1" applyBorder="1" applyAlignment="1">
      <alignment vertical="center" wrapText="1"/>
    </xf>
    <xf numFmtId="0" fontId="25" fillId="2" borderId="30" xfId="0" applyFont="1" applyFill="1" applyBorder="1" applyAlignment="1">
      <alignment horizontal="center" vertical="center" wrapText="1"/>
    </xf>
    <xf numFmtId="0" fontId="25" fillId="2" borderId="16" xfId="0" applyFont="1" applyFill="1" applyBorder="1" applyAlignment="1">
      <alignment horizontal="center" vertical="center" wrapText="1"/>
    </xf>
    <xf numFmtId="0" fontId="22" fillId="2" borderId="17"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1" xfId="0" applyFont="1" applyFill="1" applyBorder="1" applyAlignment="1">
      <alignment horizontal="center" vertical="center" wrapText="1"/>
    </xf>
    <xf numFmtId="0" fontId="25" fillId="2" borderId="45" xfId="0" applyFont="1" applyFill="1" applyBorder="1" applyAlignment="1">
      <alignment horizontal="center" vertical="center" wrapText="1"/>
    </xf>
    <xf numFmtId="0" fontId="25" fillId="2" borderId="52" xfId="0" applyFont="1" applyFill="1" applyBorder="1" applyAlignment="1">
      <alignment horizontal="center" vertical="center" wrapText="1"/>
    </xf>
    <xf numFmtId="0" fontId="22" fillId="2" borderId="47" xfId="0" applyFont="1" applyFill="1" applyBorder="1" applyAlignment="1">
      <alignment horizontal="center" vertical="center" wrapText="1"/>
    </xf>
    <xf numFmtId="0" fontId="22" fillId="2" borderId="52" xfId="0" applyFont="1" applyFill="1" applyBorder="1" applyAlignment="1">
      <alignment horizontal="center" vertical="center" wrapText="1"/>
    </xf>
    <xf numFmtId="0" fontId="22" fillId="2" borderId="51" xfId="0" applyFont="1" applyFill="1" applyBorder="1" applyAlignment="1">
      <alignment horizontal="center" vertical="center" wrapText="1"/>
    </xf>
    <xf numFmtId="0" fontId="22" fillId="2" borderId="45" xfId="0" applyFont="1" applyFill="1" applyBorder="1" applyAlignment="1">
      <alignment horizontal="center" vertical="center" wrapText="1"/>
    </xf>
    <xf numFmtId="0" fontId="22" fillId="0" borderId="30" xfId="0" applyFont="1" applyBorder="1" applyAlignment="1">
      <alignment vertical="center" wrapText="1"/>
    </xf>
    <xf numFmtId="0" fontId="22" fillId="0" borderId="49" xfId="0" applyFont="1" applyBorder="1" applyAlignment="1">
      <alignment vertical="center" wrapText="1"/>
    </xf>
    <xf numFmtId="0" fontId="22" fillId="0" borderId="25" xfId="0" applyFont="1" applyBorder="1" applyAlignment="1">
      <alignment vertical="center" wrapText="1"/>
    </xf>
    <xf numFmtId="0" fontId="22" fillId="2" borderId="49" xfId="0" applyFont="1" applyFill="1" applyBorder="1" applyAlignment="1">
      <alignment horizontal="center" vertical="center" wrapText="1"/>
    </xf>
    <xf numFmtId="0" fontId="24" fillId="2" borderId="49" xfId="0" applyFont="1" applyFill="1" applyBorder="1" applyAlignment="1">
      <alignment horizontal="center" vertical="center" wrapText="1"/>
    </xf>
    <xf numFmtId="0" fontId="25" fillId="2" borderId="33" xfId="0" applyFont="1" applyFill="1" applyBorder="1" applyAlignment="1">
      <alignment horizontal="center" vertical="center" wrapText="1"/>
    </xf>
    <xf numFmtId="0" fontId="25" fillId="2" borderId="35" xfId="0" applyFont="1" applyFill="1" applyBorder="1" applyAlignment="1">
      <alignment horizontal="center" vertical="center" wrapText="1"/>
    </xf>
    <xf numFmtId="0" fontId="25" fillId="2" borderId="36" xfId="0" applyFont="1" applyFill="1" applyBorder="1" applyAlignment="1">
      <alignment horizontal="center" vertical="center" wrapText="1"/>
    </xf>
    <xf numFmtId="0" fontId="22" fillId="2" borderId="29" xfId="0" applyFont="1" applyFill="1" applyBorder="1" applyAlignment="1">
      <alignment horizontal="center" vertical="center" wrapText="1"/>
    </xf>
    <xf numFmtId="0" fontId="22" fillId="2" borderId="36" xfId="0" applyFont="1" applyFill="1" applyBorder="1" applyAlignment="1">
      <alignment horizontal="center" vertical="center" wrapText="1"/>
    </xf>
    <xf numFmtId="0" fontId="22" fillId="2" borderId="33"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24" fillId="2" borderId="50" xfId="0" applyFont="1" applyFill="1" applyBorder="1" applyAlignment="1">
      <alignment horizontal="center" vertical="center" wrapText="1"/>
    </xf>
    <xf numFmtId="0" fontId="24" fillId="2" borderId="47" xfId="0" applyFont="1" applyFill="1" applyBorder="1" applyAlignment="1">
      <alignment horizontal="center" vertical="center" wrapText="1"/>
    </xf>
    <xf numFmtId="0" fontId="20" fillId="0" borderId="12" xfId="0" applyFont="1" applyBorder="1" applyAlignment="1">
      <alignment horizontal="left" vertical="center" wrapText="1"/>
    </xf>
    <xf numFmtId="0" fontId="20" fillId="0" borderId="30" xfId="0" applyFont="1" applyBorder="1" applyAlignment="1">
      <alignment vertical="center" wrapText="1"/>
    </xf>
    <xf numFmtId="0" fontId="20" fillId="0" borderId="49" xfId="0" applyFont="1" applyBorder="1" applyAlignment="1">
      <alignment vertical="center" wrapText="1"/>
    </xf>
    <xf numFmtId="0" fontId="20" fillId="0" borderId="30" xfId="0" applyFont="1" applyBorder="1" applyAlignment="1">
      <alignment horizontal="left" vertical="center" wrapText="1"/>
    </xf>
    <xf numFmtId="0" fontId="0" fillId="0" borderId="25" xfId="0" applyBorder="1" applyAlignment="1">
      <alignment horizontal="center" vertical="center" wrapText="1"/>
    </xf>
    <xf numFmtId="0" fontId="0" fillId="0" borderId="16" xfId="0" applyBorder="1" applyAlignment="1">
      <alignment horizontal="center" vertical="center" wrapText="1"/>
    </xf>
    <xf numFmtId="0" fontId="0" fillId="0" borderId="0" xfId="0" applyBorder="1" applyAlignment="1">
      <alignment horizontal="center" vertical="center" wrapText="1"/>
    </xf>
    <xf numFmtId="0" fontId="22" fillId="2" borderId="35" xfId="0" applyFont="1" applyFill="1" applyBorder="1" applyAlignment="1">
      <alignment horizontal="center" vertical="center" wrapText="1"/>
    </xf>
    <xf numFmtId="1" fontId="25" fillId="0" borderId="16" xfId="0" applyNumberFormat="1" applyFont="1" applyBorder="1" applyAlignment="1">
      <alignment horizontal="center" vertical="center" wrapText="1"/>
    </xf>
    <xf numFmtId="0" fontId="29" fillId="0" borderId="37" xfId="0" applyFont="1" applyBorder="1" applyAlignment="1">
      <alignment horizontal="center" vertical="center" wrapText="1"/>
    </xf>
    <xf numFmtId="1" fontId="24" fillId="0" borderId="23" xfId="0" applyNumberFormat="1" applyFont="1" applyBorder="1" applyAlignment="1">
      <alignment horizontal="center" vertical="center" wrapText="1"/>
    </xf>
    <xf numFmtId="0" fontId="20" fillId="0" borderId="24" xfId="0" applyFont="1" applyFill="1" applyBorder="1" applyAlignment="1">
      <alignment horizontal="center" vertical="center" wrapText="1"/>
    </xf>
    <xf numFmtId="0" fontId="20" fillId="0" borderId="23" xfId="0" applyFont="1" applyFill="1" applyBorder="1" applyAlignment="1">
      <alignment horizontal="center" vertical="center" wrapText="1"/>
    </xf>
    <xf numFmtId="0" fontId="20" fillId="0" borderId="59" xfId="0" applyFont="1" applyFill="1" applyBorder="1" applyAlignment="1">
      <alignment horizontal="center" vertical="center" wrapText="1"/>
    </xf>
    <xf numFmtId="0" fontId="20" fillId="0" borderId="21" xfId="0" applyFont="1" applyFill="1" applyBorder="1" applyAlignment="1">
      <alignment horizontal="center" vertical="center" wrapText="1"/>
    </xf>
    <xf numFmtId="1" fontId="24" fillId="0" borderId="10" xfId="0" applyNumberFormat="1" applyFont="1" applyBorder="1" applyAlignment="1">
      <alignment horizontal="center" vertical="center" wrapText="1"/>
    </xf>
    <xf numFmtId="0" fontId="29" fillId="0" borderId="52" xfId="0" applyFont="1" applyBorder="1" applyAlignment="1">
      <alignment horizontal="center" vertical="center" wrapText="1"/>
    </xf>
    <xf numFmtId="0" fontId="29" fillId="0" borderId="47" xfId="0" applyFont="1" applyBorder="1" applyAlignment="1">
      <alignment horizontal="center" vertical="center" wrapText="1"/>
    </xf>
    <xf numFmtId="0" fontId="29" fillId="0" borderId="49" xfId="0" applyFont="1" applyBorder="1" applyAlignment="1">
      <alignment horizontal="center" vertical="center" wrapText="1"/>
    </xf>
    <xf numFmtId="0" fontId="0" fillId="0" borderId="61" xfId="0" applyBorder="1" applyAlignment="1">
      <alignment horizontal="center" vertical="center" wrapText="1"/>
    </xf>
    <xf numFmtId="0" fontId="29" fillId="0" borderId="48" xfId="0" applyFont="1" applyBorder="1" applyAlignment="1">
      <alignment horizontal="center" vertical="center" wrapText="1"/>
    </xf>
    <xf numFmtId="0" fontId="0" fillId="0" borderId="9" xfId="0" applyBorder="1" applyAlignment="1">
      <alignment horizontal="center" vertical="center" wrapText="1"/>
    </xf>
    <xf numFmtId="0" fontId="0" fillId="0" borderId="31" xfId="0" applyBorder="1" applyAlignment="1">
      <alignment horizontal="center" vertical="center" wrapText="1"/>
    </xf>
    <xf numFmtId="0" fontId="22" fillId="2" borderId="30" xfId="0" applyFont="1" applyFill="1" applyBorder="1" applyAlignment="1">
      <alignment horizontal="center" vertical="center" wrapText="1"/>
    </xf>
    <xf numFmtId="0" fontId="0" fillId="0" borderId="48" xfId="0" applyBorder="1" applyAlignment="1">
      <alignment horizontal="center" vertical="center" wrapText="1"/>
    </xf>
    <xf numFmtId="0" fontId="0" fillId="2" borderId="49" xfId="0" applyFill="1" applyBorder="1" applyAlignment="1">
      <alignment horizontal="center" vertical="center" wrapText="1"/>
    </xf>
    <xf numFmtId="0" fontId="25" fillId="0" borderId="56" xfId="0" quotePrefix="1" applyFont="1" applyBorder="1" applyAlignment="1">
      <alignment horizontal="center" vertical="center" wrapText="1"/>
    </xf>
    <xf numFmtId="0" fontId="24" fillId="0" borderId="12" xfId="0" applyFont="1" applyFill="1" applyBorder="1" applyAlignment="1">
      <alignment vertical="center" wrapText="1"/>
    </xf>
    <xf numFmtId="0" fontId="24" fillId="0" borderId="13" xfId="0" applyFont="1" applyFill="1" applyBorder="1" applyAlignment="1">
      <alignment vertical="center" wrapText="1"/>
    </xf>
    <xf numFmtId="0" fontId="24" fillId="0" borderId="13"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24" fillId="0" borderId="19" xfId="0" applyFont="1" applyFill="1" applyBorder="1" applyAlignment="1">
      <alignment horizontal="center" vertical="center" wrapText="1"/>
    </xf>
    <xf numFmtId="0" fontId="24" fillId="0" borderId="38"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24" fillId="0" borderId="18" xfId="0" applyFont="1" applyFill="1" applyBorder="1" applyAlignment="1">
      <alignment horizontal="center" vertical="center" wrapText="1"/>
    </xf>
    <xf numFmtId="0" fontId="20" fillId="0" borderId="19" xfId="0" applyFont="1" applyFill="1" applyBorder="1" applyAlignment="1">
      <alignment horizontal="center" vertical="center" wrapText="1"/>
    </xf>
    <xf numFmtId="0" fontId="20" fillId="0" borderId="18" xfId="0" applyFont="1" applyFill="1" applyBorder="1" applyAlignment="1">
      <alignment horizontal="center" vertical="center" wrapText="1"/>
    </xf>
    <xf numFmtId="0" fontId="20" fillId="0" borderId="38" xfId="0"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6" fillId="0" borderId="12" xfId="0" applyFont="1" applyFill="1" applyBorder="1" applyAlignment="1">
      <alignment vertical="center" wrapText="1"/>
    </xf>
    <xf numFmtId="0" fontId="26" fillId="0" borderId="13" xfId="0" applyFont="1" applyFill="1" applyBorder="1" applyAlignment="1">
      <alignment vertical="center" wrapText="1"/>
    </xf>
    <xf numFmtId="0" fontId="26" fillId="0" borderId="13" xfId="0" applyFont="1" applyFill="1" applyBorder="1" applyAlignment="1">
      <alignment horizontal="center" vertical="center" wrapText="1"/>
    </xf>
    <xf numFmtId="0" fontId="26" fillId="0" borderId="38" xfId="0" applyFont="1" applyFill="1" applyBorder="1" applyAlignment="1">
      <alignment horizontal="center" vertical="center" wrapText="1"/>
    </xf>
    <xf numFmtId="0" fontId="26" fillId="0" borderId="12" xfId="0" applyFont="1" applyFill="1" applyBorder="1" applyAlignment="1">
      <alignment horizontal="center" vertical="center" wrapText="1"/>
    </xf>
    <xf numFmtId="0" fontId="26" fillId="0" borderId="18"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18" xfId="0" applyFont="1" applyFill="1" applyBorder="1" applyAlignment="1">
      <alignment horizontal="center" vertical="center" wrapText="1"/>
    </xf>
    <xf numFmtId="0" fontId="23" fillId="0" borderId="38" xfId="0" applyFont="1" applyFill="1" applyBorder="1" applyAlignment="1">
      <alignment horizontal="center" vertical="center" wrapText="1"/>
    </xf>
    <xf numFmtId="0" fontId="23" fillId="0" borderId="12" xfId="0" applyFont="1" applyFill="1" applyBorder="1" applyAlignment="1">
      <alignment horizontal="center" vertical="center" wrapText="1"/>
    </xf>
    <xf numFmtId="0" fontId="26" fillId="0" borderId="14" xfId="0" applyFont="1" applyFill="1" applyBorder="1" applyAlignment="1">
      <alignment horizontal="center" vertical="center" wrapText="1"/>
    </xf>
    <xf numFmtId="0" fontId="26" fillId="0" borderId="19" xfId="0" applyFont="1" applyFill="1" applyBorder="1" applyAlignment="1">
      <alignment horizontal="center" vertical="center" wrapText="1"/>
    </xf>
    <xf numFmtId="0" fontId="26" fillId="0" borderId="38" xfId="0" applyFont="1" applyFill="1" applyBorder="1" applyAlignment="1">
      <alignment vertical="center" wrapText="1"/>
    </xf>
    <xf numFmtId="0" fontId="26" fillId="0" borderId="27" xfId="0" applyFont="1" applyFill="1" applyBorder="1" applyAlignment="1">
      <alignment horizontal="center" vertical="center" wrapText="1"/>
    </xf>
    <xf numFmtId="0" fontId="26" fillId="0" borderId="16" xfId="0" applyFont="1" applyFill="1" applyBorder="1" applyAlignment="1">
      <alignment horizontal="center" vertical="center" wrapText="1"/>
    </xf>
    <xf numFmtId="0" fontId="23" fillId="0" borderId="12" xfId="0" applyFont="1" applyFill="1" applyBorder="1" applyAlignment="1">
      <alignment vertical="center" wrapText="1"/>
    </xf>
    <xf numFmtId="0" fontId="26" fillId="0" borderId="22" xfId="0" applyFont="1" applyFill="1" applyBorder="1" applyAlignment="1">
      <alignment horizontal="center" vertical="center" wrapText="1"/>
    </xf>
    <xf numFmtId="0" fontId="14" fillId="0" borderId="0" xfId="0" applyFont="1"/>
    <xf numFmtId="0" fontId="0" fillId="0" borderId="0" xfId="0" applyNumberFormat="1"/>
    <xf numFmtId="0" fontId="0" fillId="0" borderId="0" xfId="0" applyAlignment="1">
      <alignment wrapText="1"/>
    </xf>
    <xf numFmtId="0" fontId="31" fillId="0" borderId="0" xfId="0" applyFont="1" applyAlignment="1"/>
    <xf numFmtId="0" fontId="7" fillId="0" borderId="49" xfId="0" applyFont="1" applyBorder="1" applyAlignment="1">
      <alignment horizontal="center"/>
    </xf>
    <xf numFmtId="0" fontId="0" fillId="0" borderId="49" xfId="0" applyBorder="1" applyAlignment="1">
      <alignment horizontal="center"/>
    </xf>
    <xf numFmtId="0" fontId="0" fillId="0" borderId="49" xfId="0" applyFill="1" applyBorder="1" applyAlignment="1">
      <alignment horizontal="center"/>
    </xf>
    <xf numFmtId="0" fontId="0" fillId="0" borderId="16" xfId="0" applyFill="1" applyBorder="1" applyAlignment="1">
      <alignment horizontal="center"/>
    </xf>
    <xf numFmtId="0" fontId="20" fillId="0" borderId="25" xfId="0" applyFont="1" applyBorder="1" applyAlignment="1">
      <alignment vertical="center" wrapText="1"/>
    </xf>
    <xf numFmtId="0" fontId="24" fillId="0" borderId="22" xfId="0" quotePrefix="1" applyFont="1" applyFill="1" applyBorder="1" applyAlignment="1">
      <alignment horizontal="center" vertical="center" wrapText="1"/>
    </xf>
    <xf numFmtId="0" fontId="0" fillId="0" borderId="0" xfId="0" applyFill="1"/>
    <xf numFmtId="0" fontId="32" fillId="0" borderId="27" xfId="0" applyFont="1" applyBorder="1" applyAlignment="1">
      <alignment vertical="center"/>
    </xf>
    <xf numFmtId="0" fontId="32" fillId="0" borderId="27" xfId="0" applyFont="1" applyBorder="1" applyAlignment="1">
      <alignment vertical="center" wrapText="1"/>
    </xf>
    <xf numFmtId="0" fontId="33" fillId="2" borderId="39" xfId="0" applyFont="1" applyFill="1" applyBorder="1"/>
    <xf numFmtId="0" fontId="32" fillId="0" borderId="27" xfId="0" applyFont="1" applyBorder="1" applyAlignment="1">
      <alignment horizontal="center" wrapText="1"/>
    </xf>
    <xf numFmtId="0" fontId="32" fillId="0" borderId="27" xfId="0" applyFont="1" applyBorder="1" applyAlignment="1"/>
    <xf numFmtId="0" fontId="34" fillId="0" borderId="41" xfId="0" applyFont="1" applyBorder="1"/>
    <xf numFmtId="0" fontId="33" fillId="4" borderId="39" xfId="0" applyFont="1" applyFill="1" applyBorder="1"/>
    <xf numFmtId="0" fontId="33" fillId="4" borderId="49" xfId="0" applyFont="1" applyFill="1" applyBorder="1"/>
    <xf numFmtId="0" fontId="33" fillId="2" borderId="49" xfId="0" applyFont="1" applyFill="1" applyBorder="1"/>
    <xf numFmtId="0" fontId="34" fillId="2" borderId="49" xfId="0" applyFont="1" applyFill="1" applyBorder="1"/>
    <xf numFmtId="0" fontId="34" fillId="0" borderId="49" xfId="0" applyFont="1" applyBorder="1"/>
    <xf numFmtId="0" fontId="34" fillId="0" borderId="47" xfId="0" applyFont="1" applyBorder="1"/>
    <xf numFmtId="0" fontId="33" fillId="4" borderId="31" xfId="0" applyFont="1" applyFill="1" applyBorder="1"/>
    <xf numFmtId="0" fontId="0" fillId="3" borderId="0" xfId="0" applyFill="1" applyBorder="1"/>
    <xf numFmtId="0" fontId="34" fillId="0" borderId="25" xfId="0" applyFont="1" applyBorder="1"/>
    <xf numFmtId="0" fontId="33" fillId="4" borderId="30" xfId="0" applyFont="1" applyFill="1" applyBorder="1"/>
    <xf numFmtId="0" fontId="33" fillId="2" borderId="30" xfId="0" applyFont="1" applyFill="1" applyBorder="1"/>
    <xf numFmtId="0" fontId="33" fillId="0" borderId="19" xfId="0" applyFont="1" applyBorder="1"/>
    <xf numFmtId="0" fontId="33" fillId="3" borderId="13" xfId="0" applyFont="1" applyFill="1" applyBorder="1"/>
    <xf numFmtId="0" fontId="34" fillId="0" borderId="9" xfId="0" applyFont="1" applyBorder="1"/>
    <xf numFmtId="0" fontId="34" fillId="0" borderId="9" xfId="0" applyFont="1" applyFill="1" applyBorder="1"/>
    <xf numFmtId="0" fontId="34" fillId="2" borderId="9" xfId="0" applyFont="1" applyFill="1" applyBorder="1"/>
    <xf numFmtId="0" fontId="34" fillId="3" borderId="9" xfId="0" applyFont="1" applyFill="1" applyBorder="1"/>
    <xf numFmtId="0" fontId="33" fillId="3" borderId="9" xfId="0" applyFont="1" applyFill="1" applyBorder="1"/>
    <xf numFmtId="0" fontId="33" fillId="4" borderId="9" xfId="0" applyFont="1" applyFill="1" applyBorder="1"/>
    <xf numFmtId="0" fontId="33" fillId="2" borderId="9" xfId="0" applyFont="1" applyFill="1" applyBorder="1"/>
    <xf numFmtId="0" fontId="33" fillId="2" borderId="10" xfId="0" applyFont="1" applyFill="1" applyBorder="1"/>
    <xf numFmtId="0" fontId="34" fillId="0" borderId="8" xfId="0" applyFont="1" applyBorder="1"/>
    <xf numFmtId="0" fontId="33" fillId="2" borderId="44" xfId="0" applyFont="1" applyFill="1" applyBorder="1"/>
    <xf numFmtId="0" fontId="33" fillId="2" borderId="52" xfId="0" applyFont="1" applyFill="1" applyBorder="1"/>
    <xf numFmtId="0" fontId="33" fillId="2" borderId="36" xfId="0" applyFont="1" applyFill="1" applyBorder="1"/>
    <xf numFmtId="0" fontId="0" fillId="2" borderId="0" xfId="0" applyFill="1"/>
    <xf numFmtId="0" fontId="0" fillId="9" borderId="0" xfId="0" applyFill="1"/>
    <xf numFmtId="0" fontId="36" fillId="0" borderId="0" xfId="0" applyFont="1"/>
    <xf numFmtId="0" fontId="36" fillId="0" borderId="0" xfId="0" applyFont="1" applyFill="1"/>
    <xf numFmtId="0" fontId="38" fillId="0" borderId="27" xfId="0" applyFont="1" applyBorder="1" applyAlignment="1">
      <alignment vertical="center"/>
    </xf>
    <xf numFmtId="0" fontId="38" fillId="0" borderId="27" xfId="0" applyFont="1" applyBorder="1" applyAlignment="1">
      <alignment vertical="center" wrapText="1"/>
    </xf>
    <xf numFmtId="0" fontId="4" fillId="0" borderId="19" xfId="0" applyFont="1" applyBorder="1"/>
    <xf numFmtId="0" fontId="4" fillId="3" borderId="19" xfId="0" applyFont="1" applyFill="1" applyBorder="1"/>
    <xf numFmtId="0" fontId="4" fillId="2" borderId="19" xfId="0" applyFont="1" applyFill="1" applyBorder="1"/>
    <xf numFmtId="0" fontId="4" fillId="2" borderId="13" xfId="0" applyFont="1" applyFill="1" applyBorder="1"/>
    <xf numFmtId="0" fontId="4" fillId="2" borderId="18" xfId="0" applyFont="1" applyFill="1" applyBorder="1"/>
    <xf numFmtId="0" fontId="38" fillId="0" borderId="27" xfId="0" applyFont="1" applyBorder="1" applyAlignment="1">
      <alignment horizontal="center" wrapText="1"/>
    </xf>
    <xf numFmtId="0" fontId="38" fillId="0" borderId="27" xfId="0" applyFont="1" applyBorder="1" applyAlignment="1"/>
    <xf numFmtId="0" fontId="4" fillId="0" borderId="41" xfId="0" applyFont="1" applyBorder="1"/>
    <xf numFmtId="0" fontId="4" fillId="0" borderId="39" xfId="0" applyFont="1" applyFill="1" applyBorder="1"/>
    <xf numFmtId="0" fontId="4" fillId="3" borderId="39" xfId="0" applyFont="1" applyFill="1" applyBorder="1"/>
    <xf numFmtId="0" fontId="4" fillId="0" borderId="39" xfId="0" applyFont="1" applyBorder="1"/>
    <xf numFmtId="0" fontId="4" fillId="8" borderId="39" xfId="0" applyFont="1" applyFill="1" applyBorder="1"/>
    <xf numFmtId="0" fontId="4" fillId="6" borderId="39" xfId="0" applyFont="1" applyFill="1" applyBorder="1"/>
    <xf numFmtId="0" fontId="4" fillId="2" borderId="49" xfId="0" applyFont="1" applyFill="1" applyBorder="1"/>
    <xf numFmtId="0" fontId="4" fillId="3" borderId="41" xfId="0" applyFont="1" applyFill="1" applyBorder="1"/>
    <xf numFmtId="0" fontId="4" fillId="6" borderId="41" xfId="0" applyFont="1" applyFill="1" applyBorder="1"/>
    <xf numFmtId="0" fontId="4" fillId="0" borderId="41" xfId="0" applyFont="1" applyFill="1" applyBorder="1"/>
    <xf numFmtId="0" fontId="4" fillId="5" borderId="39" xfId="0" applyFont="1" applyFill="1" applyBorder="1"/>
    <xf numFmtId="0" fontId="4" fillId="2" borderId="39" xfId="0" applyFont="1" applyFill="1" applyBorder="1"/>
    <xf numFmtId="0" fontId="4" fillId="2" borderId="52" xfId="0" applyFont="1" applyFill="1" applyBorder="1"/>
    <xf numFmtId="0" fontId="4" fillId="0" borderId="47" xfId="0" applyFont="1" applyBorder="1"/>
    <xf numFmtId="0" fontId="4" fillId="0" borderId="49" xfId="0" applyFont="1" applyBorder="1"/>
    <xf numFmtId="0" fontId="4" fillId="0" borderId="49" xfId="0" applyFont="1" applyFill="1" applyBorder="1"/>
    <xf numFmtId="0" fontId="4" fillId="3" borderId="49" xfId="0" applyFont="1" applyFill="1" applyBorder="1"/>
    <xf numFmtId="0" fontId="4" fillId="8" borderId="49" xfId="0" applyFont="1" applyFill="1" applyBorder="1"/>
    <xf numFmtId="0" fontId="4" fillId="6" borderId="49" xfId="0" applyFont="1" applyFill="1" applyBorder="1"/>
    <xf numFmtId="0" fontId="4" fillId="5" borderId="49" xfId="0" applyFont="1" applyFill="1" applyBorder="1"/>
    <xf numFmtId="0" fontId="4" fillId="8" borderId="41" xfId="0" applyFont="1" applyFill="1" applyBorder="1"/>
    <xf numFmtId="0" fontId="4" fillId="0" borderId="32" xfId="0" applyFont="1" applyBorder="1"/>
    <xf numFmtId="0" fontId="4" fillId="0" borderId="31" xfId="0" applyFont="1" applyBorder="1"/>
    <xf numFmtId="0" fontId="4" fillId="0" borderId="31" xfId="0" applyFont="1" applyFill="1" applyBorder="1"/>
    <xf numFmtId="0" fontId="4" fillId="3" borderId="31" xfId="0" applyFont="1" applyFill="1" applyBorder="1"/>
    <xf numFmtId="0" fontId="4" fillId="8" borderId="31" xfId="0" applyFont="1" applyFill="1" applyBorder="1"/>
    <xf numFmtId="0" fontId="4" fillId="6" borderId="31" xfId="0" applyFont="1" applyFill="1" applyBorder="1"/>
    <xf numFmtId="0" fontId="4" fillId="2" borderId="31" xfId="0" applyFont="1" applyFill="1" applyBorder="1"/>
    <xf numFmtId="0" fontId="4" fillId="5" borderId="31" xfId="0" applyFont="1" applyFill="1" applyBorder="1"/>
    <xf numFmtId="0" fontId="4" fillId="2" borderId="63" xfId="0" applyFont="1" applyFill="1" applyBorder="1"/>
    <xf numFmtId="0" fontId="4" fillId="0" borderId="13" xfId="0" applyFont="1" applyBorder="1"/>
    <xf numFmtId="0" fontId="4" fillId="0" borderId="13" xfId="0" applyFont="1" applyFill="1" applyBorder="1"/>
    <xf numFmtId="0" fontId="4" fillId="3" borderId="13" xfId="0" applyFont="1" applyFill="1" applyBorder="1"/>
    <xf numFmtId="0" fontId="4" fillId="8" borderId="13" xfId="0" applyFont="1" applyFill="1" applyBorder="1"/>
    <xf numFmtId="0" fontId="4" fillId="6" borderId="13" xfId="0" applyFont="1" applyFill="1" applyBorder="1"/>
    <xf numFmtId="0" fontId="4" fillId="5" borderId="13" xfId="0" applyFont="1" applyFill="1" applyBorder="1"/>
    <xf numFmtId="0" fontId="38" fillId="0" borderId="1" xfId="0" applyFont="1" applyBorder="1" applyAlignment="1">
      <alignment vertical="center"/>
    </xf>
    <xf numFmtId="0" fontId="38" fillId="0" borderId="1" xfId="0" applyFont="1" applyBorder="1" applyAlignment="1">
      <alignment vertical="center" wrapText="1"/>
    </xf>
    <xf numFmtId="0" fontId="4" fillId="0" borderId="25" xfId="0" applyFont="1" applyBorder="1"/>
    <xf numFmtId="0" fontId="4" fillId="0" borderId="30" xfId="0" applyFont="1" applyBorder="1"/>
    <xf numFmtId="0" fontId="4" fillId="8" borderId="30" xfId="0" applyFont="1" applyFill="1" applyBorder="1"/>
    <xf numFmtId="0" fontId="4" fillId="6" borderId="30" xfId="0" applyFont="1" applyFill="1" applyBorder="1"/>
    <xf numFmtId="0" fontId="4" fillId="2" borderId="30" xfId="0" applyFont="1" applyFill="1" applyBorder="1"/>
    <xf numFmtId="0" fontId="4" fillId="3" borderId="30" xfId="0" applyFont="1" applyFill="1" applyBorder="1"/>
    <xf numFmtId="0" fontId="4" fillId="5" borderId="30" xfId="0" applyFont="1" applyFill="1" applyBorder="1"/>
    <xf numFmtId="0" fontId="4" fillId="2" borderId="36" xfId="0" applyFont="1" applyFill="1" applyBorder="1"/>
    <xf numFmtId="0" fontId="38" fillId="0" borderId="1" xfId="0" applyFont="1" applyBorder="1" applyAlignment="1"/>
    <xf numFmtId="0" fontId="4" fillId="0" borderId="45" xfId="0" applyFont="1" applyBorder="1"/>
    <xf numFmtId="0" fontId="4" fillId="8" borderId="25" xfId="0" applyFont="1" applyFill="1" applyBorder="1"/>
    <xf numFmtId="0" fontId="4" fillId="6" borderId="25" xfId="0" applyFont="1" applyFill="1" applyBorder="1"/>
    <xf numFmtId="0" fontId="4" fillId="8" borderId="16" xfId="0" applyFont="1" applyFill="1" applyBorder="1"/>
    <xf numFmtId="0" fontId="4" fillId="5" borderId="16" xfId="0" applyFont="1" applyFill="1" applyBorder="1"/>
    <xf numFmtId="0" fontId="4" fillId="2" borderId="16" xfId="0" applyFont="1" applyFill="1" applyBorder="1"/>
    <xf numFmtId="0" fontId="38" fillId="3" borderId="27" xfId="0" applyFont="1" applyFill="1" applyBorder="1" applyAlignment="1">
      <alignment vertical="center"/>
    </xf>
    <xf numFmtId="0" fontId="4" fillId="3" borderId="47" xfId="0" applyFont="1" applyFill="1" applyBorder="1"/>
    <xf numFmtId="0" fontId="38" fillId="3" borderId="1" xfId="0" applyFont="1" applyFill="1" applyBorder="1" applyAlignment="1">
      <alignment vertical="center"/>
    </xf>
    <xf numFmtId="0" fontId="4" fillId="3" borderId="29" xfId="0" applyFont="1" applyFill="1" applyBorder="1"/>
    <xf numFmtId="0" fontId="4" fillId="3" borderId="32" xfId="0" applyFont="1" applyFill="1" applyBorder="1"/>
    <xf numFmtId="0" fontId="38" fillId="3" borderId="66" xfId="0" applyFont="1" applyFill="1" applyBorder="1" applyAlignment="1">
      <alignment vertical="center"/>
    </xf>
    <xf numFmtId="0" fontId="4" fillId="0" borderId="30" xfId="0" applyFont="1" applyFill="1" applyBorder="1"/>
    <xf numFmtId="0" fontId="4" fillId="2" borderId="17" xfId="0" applyFont="1" applyFill="1" applyBorder="1"/>
    <xf numFmtId="0" fontId="38" fillId="0" borderId="66" xfId="0" applyFont="1" applyBorder="1" applyAlignment="1"/>
    <xf numFmtId="0" fontId="38" fillId="3" borderId="64" xfId="0" applyFont="1" applyFill="1" applyBorder="1" applyAlignment="1">
      <alignment vertical="center"/>
    </xf>
    <xf numFmtId="0" fontId="4" fillId="2" borderId="44" xfId="0" applyFont="1" applyFill="1" applyBorder="1"/>
    <xf numFmtId="0" fontId="38" fillId="0" borderId="64" xfId="0" applyFont="1" applyBorder="1" applyAlignment="1"/>
    <xf numFmtId="0" fontId="38" fillId="3" borderId="26" xfId="0" applyFont="1" applyFill="1" applyBorder="1" applyAlignment="1">
      <alignment vertical="center"/>
    </xf>
    <xf numFmtId="0" fontId="38" fillId="0" borderId="26" xfId="0" applyFont="1" applyBorder="1" applyAlignment="1"/>
    <xf numFmtId="0" fontId="38" fillId="3" borderId="65" xfId="0" applyFont="1" applyFill="1" applyBorder="1" applyAlignment="1">
      <alignment vertical="center"/>
    </xf>
    <xf numFmtId="0" fontId="38" fillId="0" borderId="58" xfId="0" applyFont="1" applyBorder="1" applyAlignment="1"/>
    <xf numFmtId="0" fontId="38" fillId="0" borderId="27" xfId="0" applyFont="1" applyFill="1" applyBorder="1" applyAlignment="1">
      <alignment vertical="center"/>
    </xf>
    <xf numFmtId="0" fontId="4" fillId="0" borderId="29" xfId="0" applyFont="1" applyFill="1" applyBorder="1"/>
    <xf numFmtId="0" fontId="4" fillId="0" borderId="47" xfId="0" applyFont="1" applyFill="1" applyBorder="1"/>
    <xf numFmtId="0" fontId="36" fillId="3" borderId="0" xfId="0" applyFont="1" applyFill="1" applyBorder="1"/>
    <xf numFmtId="0" fontId="36" fillId="2" borderId="0" xfId="0" applyFont="1" applyFill="1"/>
    <xf numFmtId="0" fontId="36" fillId="9" borderId="0" xfId="0" applyFont="1" applyFill="1"/>
    <xf numFmtId="0" fontId="36" fillId="8" borderId="0" xfId="0" applyFont="1" applyFill="1"/>
    <xf numFmtId="0" fontId="36" fillId="7" borderId="0" xfId="0" applyFont="1" applyFill="1"/>
    <xf numFmtId="0" fontId="36" fillId="3" borderId="0" xfId="0" applyFont="1" applyFill="1"/>
    <xf numFmtId="0" fontId="4" fillId="0" borderId="18" xfId="0" applyFont="1" applyFill="1" applyBorder="1"/>
    <xf numFmtId="0" fontId="4" fillId="4" borderId="39" xfId="0" applyFont="1" applyFill="1" applyBorder="1"/>
    <xf numFmtId="0" fontId="4" fillId="4" borderId="49" xfId="0" applyFont="1" applyFill="1" applyBorder="1"/>
    <xf numFmtId="0" fontId="4" fillId="0" borderId="52" xfId="0" applyFont="1" applyFill="1" applyBorder="1"/>
    <xf numFmtId="0" fontId="4" fillId="6" borderId="47" xfId="0" applyFont="1" applyFill="1" applyBorder="1"/>
    <xf numFmtId="0" fontId="4" fillId="4" borderId="31" xfId="0" applyFont="1" applyFill="1" applyBorder="1"/>
    <xf numFmtId="0" fontId="4" fillId="0" borderId="63" xfId="0" applyFont="1" applyFill="1" applyBorder="1"/>
    <xf numFmtId="0" fontId="4" fillId="4" borderId="13" xfId="0" applyFont="1" applyFill="1" applyBorder="1"/>
    <xf numFmtId="0" fontId="4" fillId="0" borderId="16" xfId="0" applyFont="1" applyBorder="1"/>
    <xf numFmtId="0" fontId="4" fillId="0" borderId="16" xfId="0" applyFont="1" applyFill="1" applyBorder="1"/>
    <xf numFmtId="0" fontId="4" fillId="6" borderId="16" xfId="0" applyFont="1" applyFill="1" applyBorder="1"/>
    <xf numFmtId="0" fontId="4" fillId="4" borderId="30" xfId="0" applyFont="1" applyFill="1" applyBorder="1"/>
    <xf numFmtId="0" fontId="4" fillId="0" borderId="36" xfId="0" applyFont="1" applyFill="1" applyBorder="1"/>
    <xf numFmtId="0" fontId="4" fillId="0" borderId="25" xfId="0" applyFont="1" applyFill="1" applyBorder="1"/>
    <xf numFmtId="0" fontId="4" fillId="3" borderId="25" xfId="0" applyFont="1" applyFill="1" applyBorder="1"/>
    <xf numFmtId="0" fontId="4" fillId="4" borderId="16" xfId="0" applyFont="1" applyFill="1" applyBorder="1"/>
    <xf numFmtId="0" fontId="4" fillId="6" borderId="32" xfId="0" applyFont="1" applyFill="1" applyBorder="1"/>
    <xf numFmtId="0" fontId="4" fillId="0" borderId="17" xfId="0" applyFont="1" applyFill="1" applyBorder="1"/>
    <xf numFmtId="0" fontId="4" fillId="0" borderId="44" xfId="0" applyFont="1" applyFill="1" applyBorder="1"/>
    <xf numFmtId="0" fontId="34" fillId="0" borderId="67" xfId="0" applyFont="1" applyBorder="1" applyAlignment="1">
      <alignment horizontal="left" vertical="center" wrapText="1"/>
    </xf>
    <xf numFmtId="0" fontId="0" fillId="0" borderId="49" xfId="0" applyBorder="1"/>
    <xf numFmtId="0" fontId="0" fillId="0" borderId="22" xfId="0" applyBorder="1"/>
    <xf numFmtId="0" fontId="37" fillId="0" borderId="40" xfId="0" applyFont="1" applyBorder="1" applyAlignment="1">
      <alignment vertical="top"/>
    </xf>
    <xf numFmtId="0" fontId="40" fillId="3" borderId="48" xfId="0" applyFont="1" applyFill="1" applyBorder="1" applyAlignment="1">
      <alignment horizontal="left" vertical="center" wrapText="1"/>
    </xf>
    <xf numFmtId="0" fontId="4" fillId="0" borderId="48" xfId="0" applyFont="1" applyBorder="1" applyAlignment="1">
      <alignment horizontal="left" vertical="center" wrapText="1"/>
    </xf>
    <xf numFmtId="0" fontId="4" fillId="0" borderId="48" xfId="0" applyFont="1" applyBorder="1" applyAlignment="1">
      <alignment vertical="center" wrapText="1"/>
    </xf>
    <xf numFmtId="0" fontId="4" fillId="0" borderId="68" xfId="0" applyFont="1" applyBorder="1" applyAlignment="1">
      <alignment vertical="center" wrapText="1"/>
    </xf>
    <xf numFmtId="0" fontId="39" fillId="2" borderId="7" xfId="0" applyFont="1" applyFill="1" applyBorder="1" applyAlignment="1">
      <alignment vertical="center" wrapText="1"/>
    </xf>
    <xf numFmtId="0" fontId="4" fillId="0" borderId="46" xfId="0" applyFont="1" applyBorder="1" applyAlignment="1">
      <alignment vertical="center" wrapText="1"/>
    </xf>
    <xf numFmtId="0" fontId="4" fillId="3" borderId="48" xfId="0" applyFont="1" applyFill="1" applyBorder="1" applyAlignment="1">
      <alignment vertical="center" wrapText="1"/>
    </xf>
    <xf numFmtId="0" fontId="4" fillId="3" borderId="68" xfId="0" applyFont="1" applyFill="1" applyBorder="1" applyAlignment="1">
      <alignment vertical="center" wrapText="1"/>
    </xf>
    <xf numFmtId="0" fontId="38" fillId="2" borderId="4" xfId="0" applyFont="1" applyFill="1" applyBorder="1" applyAlignment="1">
      <alignment vertical="center" wrapText="1"/>
    </xf>
    <xf numFmtId="0" fontId="41" fillId="3" borderId="67" xfId="0" applyFont="1" applyFill="1" applyBorder="1" applyAlignment="1">
      <alignment vertical="center" wrapText="1"/>
    </xf>
    <xf numFmtId="0" fontId="41" fillId="3" borderId="7" xfId="0" applyFont="1" applyFill="1" applyBorder="1" applyAlignment="1">
      <alignment vertical="center" wrapText="1"/>
    </xf>
    <xf numFmtId="0" fontId="41" fillId="0" borderId="7" xfId="0" applyFont="1" applyBorder="1" applyAlignment="1">
      <alignment vertical="center" wrapText="1"/>
    </xf>
    <xf numFmtId="0" fontId="38" fillId="9" borderId="4" xfId="0" applyFont="1" applyFill="1" applyBorder="1" applyAlignment="1">
      <alignment vertical="center" wrapText="1"/>
    </xf>
    <xf numFmtId="0" fontId="41" fillId="3" borderId="48" xfId="0" applyFont="1" applyFill="1" applyBorder="1" applyAlignment="1">
      <alignment vertical="center" wrapText="1"/>
    </xf>
    <xf numFmtId="0" fontId="4" fillId="3" borderId="11" xfId="0" applyFont="1" applyFill="1" applyBorder="1" applyAlignment="1">
      <alignment vertical="center" wrapText="1"/>
    </xf>
    <xf numFmtId="0" fontId="38" fillId="9" borderId="46" xfId="0" applyFont="1" applyFill="1" applyBorder="1" applyAlignment="1">
      <alignment vertical="center" wrapText="1"/>
    </xf>
    <xf numFmtId="0" fontId="38" fillId="2" borderId="11" xfId="0" applyFont="1" applyFill="1" applyBorder="1" applyAlignment="1">
      <alignment vertical="center" wrapText="1"/>
    </xf>
    <xf numFmtId="0" fontId="41" fillId="0" borderId="46" xfId="0" applyFont="1" applyBorder="1" applyAlignment="1">
      <alignment vertical="center" wrapText="1"/>
    </xf>
    <xf numFmtId="0" fontId="36" fillId="0" borderId="49" xfId="0" applyFont="1" applyBorder="1"/>
    <xf numFmtId="0" fontId="36" fillId="0" borderId="56" xfId="0" applyFont="1" applyBorder="1"/>
    <xf numFmtId="0" fontId="36" fillId="0" borderId="39" xfId="0" applyFont="1" applyBorder="1"/>
    <xf numFmtId="0" fontId="39" fillId="2" borderId="23" xfId="0" applyFont="1" applyFill="1" applyBorder="1" applyAlignment="1">
      <alignment vertical="center" wrapText="1"/>
    </xf>
    <xf numFmtId="0" fontId="4" fillId="0" borderId="62" xfId="0" applyFont="1" applyBorder="1" applyAlignment="1">
      <alignment vertical="center" wrapText="1"/>
    </xf>
    <xf numFmtId="0" fontId="36" fillId="0" borderId="5" xfId="0" applyFont="1" applyBorder="1"/>
    <xf numFmtId="0" fontId="37" fillId="0" borderId="22" xfId="0" applyFont="1" applyBorder="1"/>
    <xf numFmtId="0" fontId="42" fillId="0" borderId="22" xfId="0" applyFont="1" applyBorder="1"/>
    <xf numFmtId="0" fontId="42" fillId="0" borderId="56" xfId="0" applyFont="1" applyBorder="1"/>
    <xf numFmtId="0" fontId="4" fillId="0" borderId="0" xfId="0" applyFont="1"/>
    <xf numFmtId="0" fontId="43" fillId="0" borderId="0" xfId="0" applyFont="1"/>
    <xf numFmtId="0" fontId="34" fillId="0" borderId="30" xfId="0" applyFont="1" applyBorder="1" applyAlignment="1">
      <alignment vertical="center" wrapText="1"/>
    </xf>
    <xf numFmtId="0" fontId="45" fillId="0" borderId="12" xfId="0" applyFont="1" applyBorder="1" applyAlignment="1">
      <alignment vertical="center" wrapText="1"/>
    </xf>
    <xf numFmtId="0" fontId="33" fillId="0" borderId="30" xfId="0" applyFont="1" applyBorder="1" applyAlignment="1">
      <alignment vertical="center" wrapText="1"/>
    </xf>
    <xf numFmtId="0" fontId="33" fillId="0" borderId="49" xfId="0" applyFont="1" applyBorder="1" applyAlignment="1">
      <alignment vertical="center" wrapText="1"/>
    </xf>
    <xf numFmtId="0" fontId="33" fillId="0" borderId="25" xfId="0" applyFont="1" applyBorder="1" applyAlignment="1">
      <alignment vertical="center" wrapText="1"/>
    </xf>
    <xf numFmtId="0" fontId="34" fillId="0" borderId="39" xfId="0" applyFont="1" applyBorder="1"/>
    <xf numFmtId="0" fontId="34" fillId="4" borderId="39" xfId="0" applyFont="1" applyFill="1" applyBorder="1"/>
    <xf numFmtId="0" fontId="32" fillId="0" borderId="58" xfId="0" applyFont="1" applyBorder="1" applyAlignment="1"/>
    <xf numFmtId="0" fontId="0" fillId="3" borderId="49" xfId="0" applyFill="1" applyBorder="1"/>
    <xf numFmtId="0" fontId="32" fillId="0" borderId="55" xfId="0" applyFont="1" applyBorder="1" applyAlignment="1">
      <alignment vertical="center"/>
    </xf>
    <xf numFmtId="0" fontId="0" fillId="0" borderId="47" xfId="0" applyBorder="1"/>
    <xf numFmtId="0" fontId="33" fillId="0" borderId="52" xfId="0" applyFont="1" applyBorder="1" applyAlignment="1">
      <alignment vertical="center" wrapText="1"/>
    </xf>
    <xf numFmtId="0" fontId="45" fillId="0" borderId="18" xfId="0" applyFont="1" applyBorder="1" applyAlignment="1">
      <alignment vertical="center" wrapText="1"/>
    </xf>
    <xf numFmtId="0" fontId="33" fillId="0" borderId="36" xfId="0" applyFont="1" applyBorder="1" applyAlignment="1">
      <alignment vertical="center" wrapText="1"/>
    </xf>
    <xf numFmtId="0" fontId="33" fillId="0" borderId="12" xfId="0" applyFont="1" applyBorder="1" applyAlignment="1">
      <alignment vertical="center" wrapText="1"/>
    </xf>
    <xf numFmtId="0" fontId="0" fillId="0" borderId="29" xfId="0" applyBorder="1"/>
    <xf numFmtId="0" fontId="33" fillId="0" borderId="63" xfId="0" applyFont="1" applyBorder="1" applyAlignment="1">
      <alignment vertical="center" wrapText="1"/>
    </xf>
    <xf numFmtId="0" fontId="0" fillId="0" borderId="19" xfId="0" applyBorder="1"/>
    <xf numFmtId="0" fontId="0" fillId="0" borderId="13" xfId="0" applyBorder="1"/>
    <xf numFmtId="0" fontId="0" fillId="0" borderId="13" xfId="0" applyFill="1" applyBorder="1"/>
    <xf numFmtId="0" fontId="0" fillId="2" borderId="49" xfId="0" applyFill="1" applyBorder="1"/>
    <xf numFmtId="0" fontId="0" fillId="2" borderId="13" xfId="0" applyFill="1" applyBorder="1"/>
    <xf numFmtId="0" fontId="0" fillId="2" borderId="30" xfId="0" applyFill="1" applyBorder="1"/>
    <xf numFmtId="0" fontId="0" fillId="4" borderId="49" xfId="0" applyFill="1" applyBorder="1"/>
    <xf numFmtId="0" fontId="0" fillId="4" borderId="13" xfId="0" applyFill="1" applyBorder="1"/>
    <xf numFmtId="0" fontId="4" fillId="3" borderId="40" xfId="0" applyFont="1" applyFill="1" applyBorder="1"/>
    <xf numFmtId="0" fontId="4" fillId="3" borderId="51" xfId="0" applyFont="1" applyFill="1" applyBorder="1"/>
    <xf numFmtId="0" fontId="4" fillId="0" borderId="40" xfId="0" applyFont="1" applyBorder="1"/>
    <xf numFmtId="0" fontId="4" fillId="3" borderId="34" xfId="0" applyFont="1" applyFill="1" applyBorder="1"/>
    <xf numFmtId="0" fontId="4" fillId="3" borderId="38" xfId="0" applyFont="1" applyFill="1" applyBorder="1"/>
    <xf numFmtId="0" fontId="4" fillId="0" borderId="33" xfId="0" applyFont="1" applyBorder="1"/>
    <xf numFmtId="0" fontId="4" fillId="0" borderId="51" xfId="0" applyFont="1" applyBorder="1"/>
    <xf numFmtId="0" fontId="4" fillId="0" borderId="0" xfId="0" applyFont="1" applyBorder="1"/>
    <xf numFmtId="0" fontId="4" fillId="3" borderId="33" xfId="0" applyFont="1" applyFill="1" applyBorder="1"/>
    <xf numFmtId="0" fontId="4" fillId="3" borderId="42" xfId="0" applyFont="1" applyFill="1" applyBorder="1"/>
    <xf numFmtId="0" fontId="4" fillId="0" borderId="29" xfId="0" applyFont="1" applyBorder="1"/>
    <xf numFmtId="0" fontId="46" fillId="2" borderId="13" xfId="0" applyFont="1" applyFill="1" applyBorder="1" applyAlignment="1">
      <alignment vertical="center" wrapText="1"/>
    </xf>
    <xf numFmtId="0" fontId="36" fillId="10" borderId="0" xfId="0" applyFont="1" applyFill="1"/>
    <xf numFmtId="0" fontId="0" fillId="0" borderId="16" xfId="0" applyFill="1" applyBorder="1"/>
    <xf numFmtId="0" fontId="4" fillId="0" borderId="8" xfId="0" applyFont="1" applyBorder="1"/>
    <xf numFmtId="0" fontId="4" fillId="0" borderId="9" xfId="0" applyFont="1" applyBorder="1"/>
    <xf numFmtId="0" fontId="4" fillId="0" borderId="9" xfId="0" applyFont="1" applyFill="1" applyBorder="1"/>
    <xf numFmtId="0" fontId="4" fillId="3" borderId="9" xfId="0" applyFont="1" applyFill="1" applyBorder="1"/>
    <xf numFmtId="0" fontId="4" fillId="8" borderId="9" xfId="0" applyFont="1" applyFill="1" applyBorder="1"/>
    <xf numFmtId="0" fontId="4" fillId="6" borderId="9" xfId="0" applyFont="1" applyFill="1" applyBorder="1"/>
    <xf numFmtId="0" fontId="4" fillId="2" borderId="9" xfId="0" applyFont="1" applyFill="1" applyBorder="1"/>
    <xf numFmtId="0" fontId="4" fillId="3" borderId="20" xfId="0" applyFont="1" applyFill="1" applyBorder="1"/>
    <xf numFmtId="0" fontId="4" fillId="3" borderId="8" xfId="0" applyFont="1" applyFill="1" applyBorder="1"/>
    <xf numFmtId="0" fontId="4" fillId="5" borderId="9" xfId="0" applyFont="1" applyFill="1" applyBorder="1"/>
    <xf numFmtId="0" fontId="4" fillId="2" borderId="10" xfId="0" applyFont="1" applyFill="1" applyBorder="1"/>
    <xf numFmtId="0" fontId="4" fillId="7" borderId="41" xfId="0" applyFont="1" applyFill="1" applyBorder="1"/>
    <xf numFmtId="0" fontId="4" fillId="7" borderId="49" xfId="0" applyFont="1" applyFill="1" applyBorder="1"/>
    <xf numFmtId="0" fontId="4" fillId="7" borderId="13" xfId="0" applyFont="1" applyFill="1" applyBorder="1"/>
    <xf numFmtId="0" fontId="4" fillId="7" borderId="30" xfId="0" applyFont="1" applyFill="1" applyBorder="1"/>
    <xf numFmtId="0" fontId="4" fillId="7" borderId="31" xfId="0" applyFont="1" applyFill="1" applyBorder="1"/>
    <xf numFmtId="0" fontId="4" fillId="7" borderId="25" xfId="0" applyFont="1" applyFill="1" applyBorder="1"/>
    <xf numFmtId="0" fontId="4" fillId="7" borderId="9" xfId="0" applyFont="1" applyFill="1" applyBorder="1"/>
    <xf numFmtId="0" fontId="4" fillId="7" borderId="39" xfId="0" applyFont="1" applyFill="1" applyBorder="1"/>
    <xf numFmtId="0" fontId="4" fillId="4" borderId="9" xfId="0" applyFont="1" applyFill="1" applyBorder="1"/>
    <xf numFmtId="0" fontId="4" fillId="0" borderId="10" xfId="0" applyFont="1" applyFill="1" applyBorder="1"/>
    <xf numFmtId="0" fontId="34" fillId="0" borderId="4" xfId="0" applyFont="1" applyBorder="1" applyAlignment="1">
      <alignment horizontal="left" vertical="center" wrapText="1"/>
    </xf>
    <xf numFmtId="0" fontId="47" fillId="0" borderId="30" xfId="0" applyFont="1" applyBorder="1" applyAlignment="1">
      <alignment vertical="center" wrapText="1"/>
    </xf>
    <xf numFmtId="0" fontId="36" fillId="0" borderId="49" xfId="0" applyFont="1" applyBorder="1" applyAlignment="1">
      <alignment vertical="center" wrapText="1"/>
    </xf>
    <xf numFmtId="0" fontId="41" fillId="0" borderId="49" xfId="0" applyFont="1" applyBorder="1" applyAlignment="1">
      <alignment vertical="center" wrapText="1"/>
    </xf>
    <xf numFmtId="0" fontId="41" fillId="0" borderId="25" xfId="0" applyFont="1" applyBorder="1" applyAlignment="1">
      <alignment vertical="center" wrapText="1"/>
    </xf>
    <xf numFmtId="0" fontId="36" fillId="0" borderId="30" xfId="0" applyFont="1" applyBorder="1" applyAlignment="1">
      <alignment vertical="center" wrapText="1"/>
    </xf>
    <xf numFmtId="0" fontId="41" fillId="0" borderId="30" xfId="0" applyFont="1" applyBorder="1" applyAlignment="1">
      <alignment vertical="center" wrapText="1"/>
    </xf>
    <xf numFmtId="0" fontId="5" fillId="0" borderId="30" xfId="0" applyFont="1" applyBorder="1" applyAlignment="1">
      <alignment vertical="center" wrapText="1"/>
    </xf>
    <xf numFmtId="0" fontId="4" fillId="10" borderId="41" xfId="0" applyFont="1" applyFill="1" applyBorder="1"/>
    <xf numFmtId="0" fontId="4" fillId="10" borderId="49" xfId="0" applyFont="1" applyFill="1" applyBorder="1"/>
    <xf numFmtId="0" fontId="4" fillId="10" borderId="13" xfId="0" applyFont="1" applyFill="1" applyBorder="1"/>
    <xf numFmtId="0" fontId="4" fillId="10" borderId="30" xfId="0" applyFont="1" applyFill="1" applyBorder="1"/>
    <xf numFmtId="0" fontId="4" fillId="10" borderId="31" xfId="0" applyFont="1" applyFill="1" applyBorder="1"/>
    <xf numFmtId="0" fontId="4" fillId="10" borderId="25" xfId="0" applyFont="1" applyFill="1" applyBorder="1"/>
    <xf numFmtId="0" fontId="4" fillId="10" borderId="9" xfId="0" applyFont="1" applyFill="1" applyBorder="1"/>
    <xf numFmtId="0" fontId="4" fillId="10" borderId="39" xfId="0" applyFont="1" applyFill="1" applyBorder="1"/>
    <xf numFmtId="0" fontId="4" fillId="11" borderId="49" xfId="0" applyFont="1" applyFill="1" applyBorder="1"/>
    <xf numFmtId="0" fontId="4" fillId="11" borderId="13" xfId="0" applyFont="1" applyFill="1" applyBorder="1"/>
    <xf numFmtId="0" fontId="4" fillId="11" borderId="30" xfId="0" applyFont="1" applyFill="1" applyBorder="1"/>
    <xf numFmtId="0" fontId="4" fillId="11" borderId="31" xfId="0" applyFont="1" applyFill="1" applyBorder="1"/>
    <xf numFmtId="0" fontId="4" fillId="11" borderId="9" xfId="0" applyFont="1" applyFill="1" applyBorder="1"/>
    <xf numFmtId="0" fontId="4" fillId="11" borderId="39" xfId="0" applyFont="1" applyFill="1" applyBorder="1"/>
    <xf numFmtId="0" fontId="4" fillId="11" borderId="16" xfId="0" applyFont="1" applyFill="1" applyBorder="1"/>
    <xf numFmtId="0" fontId="6" fillId="0" borderId="15" xfId="0" applyNumberFormat="1" applyFont="1" applyBorder="1" applyAlignment="1">
      <alignment horizontal="center" vertical="center" wrapText="1"/>
    </xf>
    <xf numFmtId="0" fontId="0" fillId="0" borderId="24" xfId="0" applyBorder="1"/>
    <xf numFmtId="0" fontId="32" fillId="0" borderId="7" xfId="0" applyFont="1" applyBorder="1" applyAlignment="1">
      <alignment vertical="center" wrapText="1"/>
    </xf>
    <xf numFmtId="0" fontId="36" fillId="0" borderId="16" xfId="0" applyFont="1" applyBorder="1"/>
    <xf numFmtId="0" fontId="37" fillId="0" borderId="0" xfId="0" applyFont="1" applyBorder="1" applyAlignment="1">
      <alignment vertical="top"/>
    </xf>
    <xf numFmtId="0" fontId="4" fillId="2" borderId="25" xfId="0" applyFont="1" applyFill="1" applyBorder="1"/>
    <xf numFmtId="0" fontId="38" fillId="0" borderId="6" xfId="0" applyFont="1" applyBorder="1" applyAlignment="1">
      <alignment vertical="center" wrapText="1"/>
    </xf>
    <xf numFmtId="0" fontId="4" fillId="0" borderId="24" xfId="0" applyFont="1" applyBorder="1"/>
    <xf numFmtId="0" fontId="36" fillId="0" borderId="30" xfId="0" applyFont="1" applyBorder="1"/>
    <xf numFmtId="0" fontId="48" fillId="6" borderId="49" xfId="0" applyFont="1" applyFill="1" applyBorder="1"/>
    <xf numFmtId="0" fontId="48" fillId="2" borderId="49" xfId="0" applyFont="1" applyFill="1" applyBorder="1"/>
    <xf numFmtId="0" fontId="48" fillId="0" borderId="41" xfId="0" applyFont="1" applyBorder="1"/>
    <xf numFmtId="0" fontId="48" fillId="6" borderId="41" xfId="0" applyFont="1" applyFill="1" applyBorder="1"/>
    <xf numFmtId="0" fontId="48" fillId="0" borderId="49" xfId="0" applyFont="1" applyBorder="1" applyAlignment="1">
      <alignment vertical="center" wrapText="1"/>
    </xf>
    <xf numFmtId="0" fontId="48" fillId="2" borderId="39" xfId="0" applyFont="1" applyFill="1" applyBorder="1"/>
    <xf numFmtId="0" fontId="48" fillId="6" borderId="39" xfId="0" applyFont="1" applyFill="1" applyBorder="1"/>
    <xf numFmtId="0" fontId="48" fillId="3" borderId="39" xfId="0" applyFont="1" applyFill="1" applyBorder="1"/>
    <xf numFmtId="0" fontId="48" fillId="3" borderId="47" xfId="0" applyFont="1" applyFill="1" applyBorder="1"/>
    <xf numFmtId="0" fontId="48" fillId="3" borderId="49" xfId="0" applyFont="1" applyFill="1" applyBorder="1"/>
    <xf numFmtId="0" fontId="49" fillId="0" borderId="7" xfId="0" applyFont="1" applyFill="1" applyBorder="1" applyAlignment="1">
      <alignment vertical="center"/>
    </xf>
    <xf numFmtId="0" fontId="48" fillId="0" borderId="41" xfId="0" applyFont="1" applyFill="1" applyBorder="1"/>
    <xf numFmtId="0" fontId="48" fillId="0" borderId="39" xfId="0" applyFont="1" applyFill="1" applyBorder="1"/>
    <xf numFmtId="0" fontId="38" fillId="0" borderId="58" xfId="0" applyFont="1" applyBorder="1" applyAlignment="1">
      <alignment vertical="center"/>
    </xf>
    <xf numFmtId="0" fontId="38" fillId="3" borderId="69" xfId="0" applyFont="1" applyFill="1" applyBorder="1" applyAlignment="1">
      <alignment vertical="center"/>
    </xf>
    <xf numFmtId="0" fontId="48" fillId="3" borderId="41" xfId="0" applyFont="1" applyFill="1" applyBorder="1"/>
    <xf numFmtId="0" fontId="36" fillId="0" borderId="22" xfId="0" applyFont="1" applyBorder="1"/>
    <xf numFmtId="0" fontId="36" fillId="0" borderId="27" xfId="0" applyFont="1" applyBorder="1"/>
    <xf numFmtId="0" fontId="38" fillId="0" borderId="7" xfId="0" applyFont="1" applyBorder="1" applyAlignment="1">
      <alignment horizontal="center" wrapText="1"/>
    </xf>
    <xf numFmtId="0" fontId="4" fillId="0" borderId="24" xfId="0" applyFont="1" applyFill="1" applyBorder="1"/>
    <xf numFmtId="0" fontId="4" fillId="8" borderId="24" xfId="0" applyFont="1" applyFill="1" applyBorder="1"/>
    <xf numFmtId="0" fontId="4" fillId="2" borderId="22" xfId="0" applyFont="1" applyFill="1" applyBorder="1"/>
    <xf numFmtId="0" fontId="38" fillId="0" borderId="58" xfId="0" applyFont="1" applyBorder="1" applyAlignment="1">
      <alignment vertical="center" wrapText="1"/>
    </xf>
    <xf numFmtId="0" fontId="42" fillId="0" borderId="16" xfId="0" applyFont="1" applyBorder="1"/>
    <xf numFmtId="0" fontId="39" fillId="2" borderId="17" xfId="0" applyFont="1" applyFill="1" applyBorder="1" applyAlignment="1">
      <alignment vertical="center" wrapText="1"/>
    </xf>
    <xf numFmtId="0" fontId="38" fillId="0" borderId="55" xfId="0" applyFont="1" applyBorder="1" applyAlignment="1">
      <alignment vertical="center" wrapText="1"/>
    </xf>
    <xf numFmtId="0" fontId="37" fillId="0" borderId="23" xfId="0" applyFont="1" applyBorder="1" applyAlignment="1">
      <alignment vertical="top"/>
    </xf>
    <xf numFmtId="0" fontId="38" fillId="0" borderId="64" xfId="0" applyFont="1" applyBorder="1" applyAlignment="1">
      <alignment vertical="center" wrapText="1"/>
    </xf>
    <xf numFmtId="0" fontId="4" fillId="10" borderId="24" xfId="0" applyFont="1" applyFill="1" applyBorder="1"/>
    <xf numFmtId="0" fontId="4" fillId="10" borderId="47" xfId="0" applyFont="1" applyFill="1" applyBorder="1"/>
    <xf numFmtId="0" fontId="4" fillId="2" borderId="47" xfId="0" applyFont="1" applyFill="1" applyBorder="1"/>
    <xf numFmtId="0" fontId="4" fillId="3" borderId="16" xfId="0" applyFont="1" applyFill="1" applyBorder="1"/>
    <xf numFmtId="0" fontId="48" fillId="10" borderId="49" xfId="0" applyFont="1" applyFill="1" applyBorder="1"/>
    <xf numFmtId="0" fontId="48" fillId="10" borderId="41" xfId="0" applyFont="1" applyFill="1" applyBorder="1"/>
    <xf numFmtId="0" fontId="4" fillId="0" borderId="51" xfId="0" applyFont="1" applyFill="1" applyBorder="1"/>
    <xf numFmtId="0" fontId="36" fillId="0" borderId="0" xfId="0" applyFont="1" applyBorder="1"/>
    <xf numFmtId="0" fontId="4" fillId="3" borderId="4" xfId="0" applyFont="1" applyFill="1" applyBorder="1" applyAlignment="1">
      <alignment vertical="center" wrapText="1"/>
    </xf>
    <xf numFmtId="0" fontId="4" fillId="3" borderId="27" xfId="0" applyFont="1" applyFill="1" applyBorder="1" applyAlignment="1">
      <alignment vertical="center" wrapText="1"/>
    </xf>
    <xf numFmtId="0" fontId="38" fillId="3" borderId="6" xfId="0" applyFont="1" applyFill="1" applyBorder="1" applyAlignment="1">
      <alignment vertical="center"/>
    </xf>
    <xf numFmtId="0" fontId="38" fillId="0" borderId="26" xfId="0" applyFont="1" applyFill="1" applyBorder="1" applyAlignment="1">
      <alignment vertical="center"/>
    </xf>
    <xf numFmtId="0" fontId="38" fillId="0" borderId="66" xfId="0" applyFont="1" applyFill="1" applyBorder="1" applyAlignment="1">
      <alignment vertical="center"/>
    </xf>
    <xf numFmtId="0" fontId="4" fillId="0" borderId="22" xfId="0" applyFont="1" applyFill="1" applyBorder="1"/>
    <xf numFmtId="0" fontId="4" fillId="0" borderId="23" xfId="0" applyFont="1" applyFill="1" applyBorder="1"/>
    <xf numFmtId="0" fontId="38" fillId="0" borderId="55" xfId="0" applyFont="1" applyBorder="1" applyAlignment="1">
      <alignment vertical="center"/>
    </xf>
    <xf numFmtId="0" fontId="48" fillId="2" borderId="41" xfId="0" applyFont="1" applyFill="1" applyBorder="1"/>
    <xf numFmtId="0" fontId="4" fillId="12" borderId="49" xfId="0" applyFont="1" applyFill="1" applyBorder="1"/>
    <xf numFmtId="0" fontId="4" fillId="12" borderId="41" xfId="0" applyFont="1" applyFill="1" applyBorder="1"/>
    <xf numFmtId="0" fontId="4" fillId="14" borderId="49" xfId="0" applyFont="1" applyFill="1" applyBorder="1"/>
    <xf numFmtId="0" fontId="4" fillId="16" borderId="30" xfId="0" applyFont="1" applyFill="1" applyBorder="1"/>
    <xf numFmtId="0" fontId="4" fillId="16" borderId="39" xfId="0" applyFont="1" applyFill="1" applyBorder="1"/>
    <xf numFmtId="0" fontId="4" fillId="12" borderId="39" xfId="0" applyFont="1" applyFill="1" applyBorder="1"/>
    <xf numFmtId="0" fontId="4" fillId="15" borderId="49" xfId="0" applyFont="1" applyFill="1" applyBorder="1"/>
    <xf numFmtId="0" fontId="4" fillId="15" borderId="30" xfId="0" applyFont="1" applyFill="1" applyBorder="1"/>
    <xf numFmtId="0" fontId="36" fillId="15" borderId="0" xfId="0" applyFont="1" applyFill="1"/>
    <xf numFmtId="0" fontId="36" fillId="12" borderId="0" xfId="0" applyFont="1" applyFill="1"/>
    <xf numFmtId="0" fontId="36" fillId="14" borderId="0" xfId="0" applyFont="1" applyFill="1"/>
    <xf numFmtId="0" fontId="34" fillId="15" borderId="41" xfId="0" applyFont="1" applyFill="1" applyBorder="1"/>
    <xf numFmtId="0" fontId="34" fillId="12" borderId="25" xfId="0" applyFont="1" applyFill="1" applyBorder="1"/>
    <xf numFmtId="0" fontId="34" fillId="12" borderId="41" xfId="0" applyFont="1" applyFill="1" applyBorder="1"/>
    <xf numFmtId="0" fontId="33" fillId="16" borderId="39" xfId="0" applyFont="1" applyFill="1" applyBorder="1"/>
    <xf numFmtId="0" fontId="33" fillId="16" borderId="49" xfId="0" applyFont="1" applyFill="1" applyBorder="1"/>
    <xf numFmtId="0" fontId="0" fillId="12" borderId="29" xfId="0" applyFill="1" applyBorder="1"/>
    <xf numFmtId="0" fontId="0" fillId="12" borderId="0" xfId="0" applyFill="1"/>
    <xf numFmtId="0" fontId="0" fillId="13" borderId="0" xfId="0" applyFill="1"/>
    <xf numFmtId="0" fontId="0" fillId="15" borderId="0" xfId="0" applyFill="1"/>
    <xf numFmtId="0" fontId="4" fillId="14" borderId="41" xfId="0" applyFont="1" applyFill="1" applyBorder="1"/>
    <xf numFmtId="0" fontId="4" fillId="16" borderId="16" xfId="0" applyFont="1" applyFill="1" applyBorder="1"/>
    <xf numFmtId="0" fontId="36" fillId="13" borderId="0" xfId="0" applyFont="1" applyFill="1"/>
    <xf numFmtId="0" fontId="36" fillId="16" borderId="0" xfId="0" applyFont="1" applyFill="1"/>
    <xf numFmtId="0" fontId="4" fillId="6" borderId="29" xfId="0" applyFont="1" applyFill="1" applyBorder="1"/>
    <xf numFmtId="0" fontId="4" fillId="15" borderId="29" xfId="0" applyFont="1" applyFill="1" applyBorder="1"/>
    <xf numFmtId="0" fontId="36" fillId="12" borderId="49" xfId="0" applyFont="1" applyFill="1" applyBorder="1"/>
    <xf numFmtId="0" fontId="4" fillId="15" borderId="39" xfId="0" applyFont="1" applyFill="1" applyBorder="1"/>
    <xf numFmtId="0" fontId="4" fillId="12" borderId="9" xfId="0" applyFont="1" applyFill="1" applyBorder="1"/>
    <xf numFmtId="0" fontId="4" fillId="12" borderId="31" xfId="0" applyFont="1" applyFill="1" applyBorder="1"/>
    <xf numFmtId="0" fontId="6" fillId="0" borderId="17" xfId="0" applyNumberFormat="1" applyFont="1" applyBorder="1" applyAlignment="1">
      <alignment horizontal="center" vertical="center" wrapText="1"/>
    </xf>
    <xf numFmtId="0" fontId="4" fillId="14" borderId="51" xfId="0" applyFont="1" applyFill="1" applyBorder="1"/>
    <xf numFmtId="0" fontId="4" fillId="0" borderId="40" xfId="0" applyFont="1" applyFill="1" applyBorder="1"/>
    <xf numFmtId="0" fontId="4" fillId="0" borderId="38" xfId="0" applyFont="1" applyFill="1" applyBorder="1"/>
    <xf numFmtId="0" fontId="4" fillId="12" borderId="33" xfId="0" applyFont="1" applyFill="1" applyBorder="1"/>
    <xf numFmtId="0" fontId="4" fillId="14" borderId="34" xfId="0" applyFont="1" applyFill="1" applyBorder="1"/>
    <xf numFmtId="0" fontId="4" fillId="0" borderId="34" xfId="0" applyFont="1" applyFill="1" applyBorder="1"/>
    <xf numFmtId="0" fontId="4" fillId="0" borderId="20" xfId="0" applyFont="1" applyFill="1" applyBorder="1"/>
    <xf numFmtId="0" fontId="4" fillId="0" borderId="33" xfId="0" applyFont="1" applyFill="1" applyBorder="1"/>
    <xf numFmtId="0" fontId="36" fillId="2" borderId="49" xfId="0" applyFont="1" applyFill="1" applyBorder="1"/>
    <xf numFmtId="0" fontId="36" fillId="2" borderId="30" xfId="0" applyFont="1" applyFill="1" applyBorder="1"/>
    <xf numFmtId="0" fontId="36" fillId="2" borderId="31" xfId="0" applyFont="1" applyFill="1" applyBorder="1"/>
    <xf numFmtId="0" fontId="36" fillId="2" borderId="13" xfId="0" applyFont="1" applyFill="1" applyBorder="1"/>
    <xf numFmtId="0" fontId="36" fillId="2" borderId="16" xfId="0" applyFont="1" applyFill="1" applyBorder="1"/>
    <xf numFmtId="0" fontId="4" fillId="3" borderId="24" xfId="0" applyFont="1" applyFill="1" applyBorder="1"/>
    <xf numFmtId="0" fontId="36" fillId="2" borderId="56" xfId="0" applyFont="1" applyFill="1" applyBorder="1"/>
    <xf numFmtId="0" fontId="4" fillId="3" borderId="56" xfId="0" applyFont="1" applyFill="1" applyBorder="1"/>
    <xf numFmtId="0" fontId="4" fillId="3" borderId="71" xfId="0" applyFont="1" applyFill="1" applyBorder="1"/>
    <xf numFmtId="0" fontId="4" fillId="0" borderId="70" xfId="0" applyFont="1" applyBorder="1"/>
    <xf numFmtId="0" fontId="4" fillId="0" borderId="72" xfId="0" applyFont="1" applyBorder="1"/>
    <xf numFmtId="0" fontId="4" fillId="6" borderId="72" xfId="0" applyFont="1" applyFill="1" applyBorder="1"/>
    <xf numFmtId="0" fontId="48" fillId="2" borderId="47" xfId="0" applyFont="1" applyFill="1" applyBorder="1"/>
    <xf numFmtId="0" fontId="4" fillId="2" borderId="41" xfId="0" applyFont="1" applyFill="1" applyBorder="1"/>
    <xf numFmtId="0" fontId="4" fillId="2" borderId="29" xfId="0" applyFont="1" applyFill="1" applyBorder="1"/>
    <xf numFmtId="0" fontId="4" fillId="2" borderId="32" xfId="0" applyFont="1" applyFill="1" applyBorder="1"/>
    <xf numFmtId="0" fontId="4" fillId="2" borderId="8" xfId="0" applyFont="1" applyFill="1" applyBorder="1"/>
    <xf numFmtId="0" fontId="36" fillId="10" borderId="49" xfId="0" applyFont="1" applyFill="1" applyBorder="1"/>
    <xf numFmtId="0" fontId="36" fillId="2" borderId="39" xfId="0" applyFont="1" applyFill="1" applyBorder="1"/>
    <xf numFmtId="0" fontId="4" fillId="10" borderId="19" xfId="0" applyFont="1" applyFill="1" applyBorder="1"/>
    <xf numFmtId="0" fontId="4" fillId="10" borderId="29" xfId="0" applyFont="1" applyFill="1" applyBorder="1"/>
    <xf numFmtId="0" fontId="4" fillId="10" borderId="32" xfId="0" applyFont="1" applyFill="1" applyBorder="1"/>
    <xf numFmtId="0" fontId="4" fillId="10" borderId="8" xfId="0" applyFont="1" applyFill="1" applyBorder="1"/>
    <xf numFmtId="0" fontId="4" fillId="0" borderId="5" xfId="0" applyFont="1" applyBorder="1"/>
    <xf numFmtId="0" fontId="4" fillId="3" borderId="50" xfId="0" applyFont="1" applyFill="1" applyBorder="1"/>
    <xf numFmtId="0" fontId="37" fillId="0" borderId="17" xfId="0" applyFont="1" applyBorder="1" applyAlignment="1">
      <alignment vertical="top"/>
    </xf>
    <xf numFmtId="0" fontId="38" fillId="0" borderId="26" xfId="0" applyFont="1" applyBorder="1" applyAlignment="1">
      <alignment vertical="center"/>
    </xf>
    <xf numFmtId="0" fontId="38" fillId="0" borderId="26" xfId="0" applyFont="1" applyBorder="1" applyAlignment="1">
      <alignment vertical="center" wrapText="1"/>
    </xf>
    <xf numFmtId="0" fontId="37" fillId="0" borderId="44" xfId="0" applyFont="1" applyBorder="1" applyAlignment="1">
      <alignment vertical="top"/>
    </xf>
    <xf numFmtId="0" fontId="38" fillId="0" borderId="69" xfId="0" applyFont="1" applyBorder="1" applyAlignment="1">
      <alignment vertical="center"/>
    </xf>
    <xf numFmtId="0" fontId="4" fillId="17" borderId="49" xfId="0" applyFont="1" applyFill="1" applyBorder="1"/>
    <xf numFmtId="0" fontId="4" fillId="17" borderId="24" xfId="0" applyFont="1" applyFill="1" applyBorder="1"/>
    <xf numFmtId="0" fontId="4" fillId="17" borderId="47" xfId="0" applyFont="1" applyFill="1" applyBorder="1"/>
    <xf numFmtId="0" fontId="6" fillId="17" borderId="22" xfId="0" applyNumberFormat="1" applyFont="1" applyFill="1" applyBorder="1" applyAlignment="1">
      <alignment horizontal="center" vertical="center" wrapText="1"/>
    </xf>
    <xf numFmtId="0" fontId="6" fillId="17" borderId="9" xfId="0" applyNumberFormat="1" applyFont="1" applyFill="1" applyBorder="1" applyAlignment="1">
      <alignment horizontal="center" vertical="center" wrapText="1"/>
    </xf>
    <xf numFmtId="0" fontId="7" fillId="17" borderId="22" xfId="0" applyNumberFormat="1" applyFont="1" applyFill="1" applyBorder="1" applyAlignment="1">
      <alignment horizontal="center" vertical="center" wrapText="1"/>
    </xf>
    <xf numFmtId="0" fontId="7" fillId="17" borderId="9" xfId="0" applyNumberFormat="1" applyFont="1" applyFill="1" applyBorder="1" applyAlignment="1">
      <alignment horizontal="center" vertical="center" wrapText="1"/>
    </xf>
    <xf numFmtId="0" fontId="33" fillId="17" borderId="49" xfId="0" applyFont="1" applyFill="1" applyBorder="1" applyAlignment="1">
      <alignment vertical="center"/>
    </xf>
    <xf numFmtId="0" fontId="33" fillId="0" borderId="41" xfId="0" applyFont="1" applyBorder="1" applyAlignment="1">
      <alignment vertical="center"/>
    </xf>
    <xf numFmtId="0" fontId="33" fillId="0" borderId="49" xfId="0" applyFont="1" applyBorder="1" applyAlignment="1">
      <alignment vertical="center"/>
    </xf>
    <xf numFmtId="0" fontId="33" fillId="17" borderId="41" xfId="0" applyFont="1" applyFill="1" applyBorder="1" applyAlignment="1">
      <alignment vertical="center"/>
    </xf>
    <xf numFmtId="0" fontId="33" fillId="17" borderId="40" xfId="0" applyFont="1" applyFill="1" applyBorder="1" applyAlignment="1">
      <alignment vertical="center"/>
    </xf>
    <xf numFmtId="0" fontId="33" fillId="0" borderId="25" xfId="0" applyFont="1" applyBorder="1" applyAlignment="1">
      <alignment vertical="center"/>
    </xf>
    <xf numFmtId="0" fontId="33" fillId="17" borderId="25" xfId="0" applyFont="1" applyFill="1" applyBorder="1" applyAlignment="1">
      <alignment vertical="center"/>
    </xf>
    <xf numFmtId="0" fontId="33" fillId="17" borderId="0" xfId="0" applyFont="1" applyFill="1" applyBorder="1" applyAlignment="1">
      <alignment vertical="center"/>
    </xf>
    <xf numFmtId="0" fontId="0" fillId="0" borderId="0" xfId="0" applyFont="1"/>
    <xf numFmtId="0" fontId="47" fillId="0" borderId="0" xfId="0" applyFont="1"/>
    <xf numFmtId="0" fontId="6" fillId="17" borderId="70" xfId="0" applyNumberFormat="1" applyFont="1" applyFill="1" applyBorder="1" applyAlignment="1">
      <alignment horizontal="center" vertical="center" wrapText="1"/>
    </xf>
    <xf numFmtId="0" fontId="6" fillId="17" borderId="41" xfId="0" applyNumberFormat="1" applyFont="1" applyFill="1" applyBorder="1" applyAlignment="1">
      <alignment horizontal="center" vertical="center" wrapText="1"/>
    </xf>
    <xf numFmtId="0" fontId="4" fillId="17" borderId="56" xfId="0" applyFont="1" applyFill="1" applyBorder="1"/>
    <xf numFmtId="0" fontId="4" fillId="0" borderId="36" xfId="0" applyFont="1" applyBorder="1" applyAlignment="1">
      <alignment vertical="center" wrapText="1"/>
    </xf>
    <xf numFmtId="0" fontId="42" fillId="0" borderId="27" xfId="0" applyFont="1" applyBorder="1"/>
    <xf numFmtId="0" fontId="39" fillId="2" borderId="27" xfId="0" applyFont="1" applyFill="1" applyBorder="1" applyAlignment="1">
      <alignment vertical="center" wrapText="1"/>
    </xf>
    <xf numFmtId="0" fontId="6" fillId="17" borderId="21" xfId="0" applyNumberFormat="1" applyFont="1" applyFill="1" applyBorder="1" applyAlignment="1">
      <alignment horizontal="center" vertical="center" wrapText="1"/>
    </xf>
    <xf numFmtId="0" fontId="6" fillId="17" borderId="8" xfId="0" applyNumberFormat="1" applyFont="1" applyFill="1" applyBorder="1" applyAlignment="1">
      <alignment horizontal="center" vertical="center" wrapText="1"/>
    </xf>
    <xf numFmtId="0" fontId="33" fillId="3" borderId="49" xfId="0" applyFont="1" applyFill="1" applyBorder="1" applyAlignment="1">
      <alignment vertical="center"/>
    </xf>
    <xf numFmtId="0" fontId="44" fillId="0" borderId="18" xfId="0" applyFont="1" applyBorder="1" applyAlignment="1">
      <alignment vertical="center" wrapText="1"/>
    </xf>
    <xf numFmtId="0" fontId="32" fillId="0" borderId="25" xfId="0" applyFont="1" applyBorder="1" applyAlignment="1">
      <alignment vertical="center" wrapText="1"/>
    </xf>
    <xf numFmtId="0" fontId="18" fillId="0" borderId="52" xfId="0" applyFont="1" applyBorder="1" applyAlignment="1">
      <alignment vertical="top"/>
    </xf>
    <xf numFmtId="0" fontId="18" fillId="0" borderId="17" xfId="0" applyFont="1" applyBorder="1" applyAlignment="1">
      <alignment vertical="top" wrapText="1"/>
    </xf>
    <xf numFmtId="0" fontId="18" fillId="0" borderId="10" xfId="0" applyFont="1" applyBorder="1" applyAlignment="1">
      <alignment vertical="top" wrapText="1"/>
    </xf>
    <xf numFmtId="0" fontId="7" fillId="0" borderId="57" xfId="0" applyFont="1" applyBorder="1" applyAlignment="1"/>
    <xf numFmtId="0" fontId="36" fillId="0" borderId="66" xfId="0" applyFont="1" applyBorder="1"/>
    <xf numFmtId="0" fontId="36" fillId="0" borderId="26" xfId="0" applyFont="1" applyBorder="1"/>
    <xf numFmtId="0" fontId="36" fillId="0" borderId="1" xfId="0" applyFont="1" applyBorder="1"/>
    <xf numFmtId="0" fontId="4" fillId="17" borderId="41" xfId="0" applyFont="1" applyFill="1" applyBorder="1"/>
    <xf numFmtId="0" fontId="4" fillId="17" borderId="39" xfId="0" applyFont="1" applyFill="1" applyBorder="1"/>
    <xf numFmtId="0" fontId="4" fillId="17" borderId="40" xfId="0" applyFont="1" applyFill="1" applyBorder="1"/>
    <xf numFmtId="0" fontId="48" fillId="17" borderId="41" xfId="0" applyFont="1" applyFill="1" applyBorder="1"/>
    <xf numFmtId="0" fontId="36" fillId="17" borderId="49" xfId="0" applyFont="1" applyFill="1" applyBorder="1"/>
    <xf numFmtId="0" fontId="36" fillId="17" borderId="13" xfId="0" applyFont="1" applyFill="1" applyBorder="1"/>
    <xf numFmtId="0" fontId="4" fillId="17" borderId="13" xfId="0" applyFont="1" applyFill="1" applyBorder="1"/>
    <xf numFmtId="0" fontId="4" fillId="17" borderId="30" xfId="0" applyFont="1" applyFill="1" applyBorder="1"/>
    <xf numFmtId="0" fontId="4" fillId="17" borderId="33" xfId="0" applyFont="1" applyFill="1" applyBorder="1"/>
    <xf numFmtId="0" fontId="4" fillId="17" borderId="29" xfId="0" applyFont="1" applyFill="1" applyBorder="1"/>
    <xf numFmtId="0" fontId="4" fillId="17" borderId="51" xfId="0" applyFont="1" applyFill="1" applyBorder="1"/>
    <xf numFmtId="0" fontId="48" fillId="17" borderId="39" xfId="0" applyFont="1" applyFill="1" applyBorder="1"/>
    <xf numFmtId="0" fontId="36" fillId="17" borderId="31" xfId="0" applyFont="1" applyFill="1" applyBorder="1"/>
    <xf numFmtId="0" fontId="4" fillId="17" borderId="31" xfId="0" applyFont="1" applyFill="1" applyBorder="1"/>
    <xf numFmtId="0" fontId="4" fillId="17" borderId="25" xfId="0" applyFont="1" applyFill="1" applyBorder="1"/>
    <xf numFmtId="0" fontId="4" fillId="17" borderId="0" xfId="0" applyFont="1" applyFill="1" applyBorder="1"/>
    <xf numFmtId="0" fontId="4" fillId="17" borderId="42" xfId="0" applyFont="1" applyFill="1" applyBorder="1"/>
    <xf numFmtId="0" fontId="36" fillId="17" borderId="9" xfId="0" applyFont="1" applyFill="1" applyBorder="1"/>
    <xf numFmtId="0" fontId="4" fillId="17" borderId="9" xfId="0" applyFont="1" applyFill="1" applyBorder="1"/>
    <xf numFmtId="0" fontId="36" fillId="17" borderId="30" xfId="0" applyFont="1" applyFill="1" applyBorder="1"/>
    <xf numFmtId="0" fontId="48" fillId="17" borderId="49" xfId="0" applyFont="1" applyFill="1" applyBorder="1"/>
    <xf numFmtId="0" fontId="36" fillId="17" borderId="39" xfId="0" applyFont="1" applyFill="1" applyBorder="1"/>
    <xf numFmtId="0" fontId="36" fillId="17" borderId="56" xfId="0" applyFont="1" applyFill="1" applyBorder="1"/>
    <xf numFmtId="0" fontId="50" fillId="17" borderId="39" xfId="0" applyFont="1" applyFill="1" applyBorder="1"/>
    <xf numFmtId="0" fontId="36" fillId="17" borderId="0" xfId="0" applyFont="1" applyFill="1"/>
    <xf numFmtId="0" fontId="36" fillId="17" borderId="5" xfId="0" applyFont="1" applyFill="1" applyBorder="1"/>
    <xf numFmtId="0" fontId="4" fillId="3" borderId="72" xfId="0" applyFont="1" applyFill="1" applyBorder="1"/>
    <xf numFmtId="0" fontId="4" fillId="6" borderId="22" xfId="0" applyFont="1" applyFill="1" applyBorder="1"/>
    <xf numFmtId="0" fontId="4" fillId="3" borderId="22" xfId="0" applyFont="1" applyFill="1" applyBorder="1"/>
    <xf numFmtId="0" fontId="36" fillId="17" borderId="0" xfId="0" applyFont="1" applyFill="1" applyBorder="1"/>
    <xf numFmtId="0" fontId="29" fillId="17" borderId="0" xfId="0" applyFont="1" applyFill="1"/>
    <xf numFmtId="0" fontId="22" fillId="17" borderId="0" xfId="0" applyFont="1" applyFill="1" applyAlignment="1">
      <alignment vertical="center"/>
    </xf>
    <xf numFmtId="0" fontId="36" fillId="3" borderId="49" xfId="0" applyFont="1" applyFill="1" applyBorder="1"/>
    <xf numFmtId="0" fontId="36" fillId="3" borderId="31" xfId="0" applyFont="1" applyFill="1" applyBorder="1"/>
    <xf numFmtId="0" fontId="36" fillId="3" borderId="30" xfId="0" applyFont="1" applyFill="1" applyBorder="1"/>
    <xf numFmtId="0" fontId="36" fillId="3" borderId="39" xfId="0" applyFont="1" applyFill="1" applyBorder="1"/>
    <xf numFmtId="0" fontId="36" fillId="3" borderId="22" xfId="0" applyFont="1" applyFill="1" applyBorder="1"/>
    <xf numFmtId="0" fontId="36" fillId="3" borderId="56" xfId="0" applyFont="1" applyFill="1" applyBorder="1"/>
    <xf numFmtId="0" fontId="4" fillId="3" borderId="23" xfId="0" applyFont="1" applyFill="1" applyBorder="1"/>
    <xf numFmtId="0" fontId="4" fillId="3" borderId="18" xfId="0" applyFont="1" applyFill="1" applyBorder="1"/>
    <xf numFmtId="0" fontId="4" fillId="3" borderId="17" xfId="0" applyFont="1" applyFill="1" applyBorder="1"/>
    <xf numFmtId="0" fontId="33" fillId="3" borderId="19" xfId="0" applyFont="1" applyFill="1" applyBorder="1"/>
    <xf numFmtId="0" fontId="33" fillId="3" borderId="18" xfId="0" applyFont="1" applyFill="1" applyBorder="1"/>
    <xf numFmtId="0" fontId="4" fillId="17" borderId="16" xfId="0" applyFont="1" applyFill="1" applyBorder="1"/>
    <xf numFmtId="0" fontId="48" fillId="17" borderId="51" xfId="0" applyFont="1" applyFill="1" applyBorder="1"/>
    <xf numFmtId="0" fontId="48" fillId="17" borderId="40" xfId="0" applyFont="1" applyFill="1" applyBorder="1"/>
    <xf numFmtId="0" fontId="4" fillId="17" borderId="38" xfId="0" applyFont="1" applyFill="1" applyBorder="1"/>
    <xf numFmtId="0" fontId="4" fillId="17" borderId="19" xfId="0" applyFont="1" applyFill="1" applyBorder="1"/>
    <xf numFmtId="0" fontId="4" fillId="17" borderId="34" xfId="0" applyFont="1" applyFill="1" applyBorder="1"/>
    <xf numFmtId="0" fontId="4" fillId="17" borderId="32" xfId="0" applyFont="1" applyFill="1" applyBorder="1"/>
    <xf numFmtId="0" fontId="4" fillId="17" borderId="20" xfId="0" applyFont="1" applyFill="1" applyBorder="1"/>
    <xf numFmtId="0" fontId="4" fillId="17" borderId="8" xfId="0" applyFont="1" applyFill="1" applyBorder="1"/>
    <xf numFmtId="0" fontId="36" fillId="17" borderId="47" xfId="0" applyFont="1" applyFill="1" applyBorder="1"/>
    <xf numFmtId="0" fontId="36" fillId="11" borderId="0" xfId="0" applyFont="1" applyFill="1"/>
    <xf numFmtId="0" fontId="4" fillId="12" borderId="47" xfId="0" applyFont="1" applyFill="1" applyBorder="1"/>
    <xf numFmtId="0" fontId="4" fillId="2" borderId="56" xfId="0" applyFont="1" applyFill="1" applyBorder="1"/>
    <xf numFmtId="0" fontId="36" fillId="17" borderId="41" xfId="0" applyFont="1" applyFill="1" applyBorder="1"/>
    <xf numFmtId="0" fontId="42" fillId="0" borderId="30" xfId="0" applyFont="1" applyBorder="1"/>
    <xf numFmtId="0" fontId="33" fillId="3" borderId="31" xfId="0" applyFont="1" applyFill="1" applyBorder="1" applyAlignment="1">
      <alignment vertical="center"/>
    </xf>
    <xf numFmtId="0" fontId="33" fillId="0" borderId="9" xfId="0" applyFont="1" applyBorder="1" applyAlignment="1">
      <alignment vertical="center"/>
    </xf>
    <xf numFmtId="0" fontId="33" fillId="0" borderId="8" xfId="0" applyFont="1" applyBorder="1" applyAlignment="1">
      <alignment vertical="center"/>
    </xf>
    <xf numFmtId="0" fontId="33" fillId="17" borderId="31" xfId="0" applyFont="1" applyFill="1" applyBorder="1" applyAlignment="1">
      <alignment vertical="center"/>
    </xf>
    <xf numFmtId="0" fontId="33" fillId="0" borderId="31" xfId="0" applyFont="1" applyBorder="1" applyAlignment="1">
      <alignment vertical="center"/>
    </xf>
    <xf numFmtId="0" fontId="33" fillId="17" borderId="57" xfId="0" applyFont="1" applyFill="1" applyBorder="1" applyAlignment="1">
      <alignment vertical="center"/>
    </xf>
    <xf numFmtId="0" fontId="33" fillId="17" borderId="8" xfId="0" applyFont="1" applyFill="1" applyBorder="1" applyAlignment="1">
      <alignment vertical="center"/>
    </xf>
    <xf numFmtId="0" fontId="36" fillId="0" borderId="31" xfId="0" applyFont="1" applyBorder="1"/>
    <xf numFmtId="0" fontId="37" fillId="0" borderId="10" xfId="0" applyFont="1" applyBorder="1" applyAlignment="1">
      <alignment vertical="top"/>
    </xf>
    <xf numFmtId="0" fontId="38" fillId="0" borderId="65" xfId="0" applyFont="1" applyBorder="1" applyAlignment="1">
      <alignment vertical="center" wrapText="1"/>
    </xf>
    <xf numFmtId="0" fontId="4" fillId="0" borderId="57" xfId="0" applyFont="1" applyBorder="1"/>
    <xf numFmtId="0" fontId="38" fillId="0" borderId="66" xfId="0" applyFont="1" applyBorder="1" applyAlignment="1">
      <alignment horizontal="center" wrapText="1"/>
    </xf>
    <xf numFmtId="0" fontId="4" fillId="10" borderId="56" xfId="0" applyFont="1" applyFill="1" applyBorder="1"/>
    <xf numFmtId="0" fontId="0" fillId="4" borderId="30" xfId="0" applyFill="1" applyBorder="1"/>
    <xf numFmtId="0" fontId="4" fillId="3" borderId="0" xfId="0" applyFont="1" applyFill="1" applyBorder="1"/>
    <xf numFmtId="0" fontId="4" fillId="3" borderId="10" xfId="0" applyFont="1" applyFill="1" applyBorder="1"/>
    <xf numFmtId="0" fontId="38" fillId="0" borderId="11" xfId="0" applyFont="1" applyBorder="1" applyAlignment="1">
      <alignment horizontal="center" wrapText="1"/>
    </xf>
    <xf numFmtId="0" fontId="4" fillId="0" borderId="21" xfId="0" applyFont="1" applyBorder="1"/>
    <xf numFmtId="0" fontId="4" fillId="17" borderId="59" xfId="0" applyFont="1" applyFill="1" applyBorder="1"/>
    <xf numFmtId="0" fontId="4" fillId="17" borderId="22" xfId="0" applyFont="1" applyFill="1" applyBorder="1"/>
    <xf numFmtId="0" fontId="4" fillId="10" borderId="22" xfId="0" applyFont="1" applyFill="1" applyBorder="1"/>
    <xf numFmtId="0" fontId="4" fillId="11" borderId="22" xfId="0" applyFont="1" applyFill="1" applyBorder="1"/>
    <xf numFmtId="0" fontId="34" fillId="2" borderId="25" xfId="0" applyFont="1" applyFill="1" applyBorder="1"/>
    <xf numFmtId="0" fontId="34" fillId="3" borderId="16" xfId="0" applyFont="1" applyFill="1" applyBorder="1"/>
    <xf numFmtId="0" fontId="34" fillId="2" borderId="41" xfId="0" applyFont="1" applyFill="1" applyBorder="1"/>
    <xf numFmtId="0" fontId="34" fillId="3" borderId="39" xfId="0" applyFont="1" applyFill="1" applyBorder="1"/>
    <xf numFmtId="0" fontId="34" fillId="3" borderId="41" xfId="0" applyFont="1" applyFill="1" applyBorder="1"/>
    <xf numFmtId="0" fontId="34" fillId="3" borderId="49" xfId="0" applyFont="1" applyFill="1" applyBorder="1"/>
    <xf numFmtId="0" fontId="34" fillId="2" borderId="47" xfId="0" applyFont="1" applyFill="1" applyBorder="1"/>
    <xf numFmtId="0" fontId="0" fillId="2" borderId="47" xfId="0" applyFill="1" applyBorder="1"/>
    <xf numFmtId="0" fontId="0" fillId="3" borderId="13" xfId="0" applyFill="1" applyBorder="1"/>
    <xf numFmtId="0" fontId="0" fillId="2" borderId="29" xfId="0" applyFill="1" applyBorder="1"/>
    <xf numFmtId="0" fontId="0" fillId="3" borderId="30" xfId="0" applyFill="1" applyBorder="1"/>
    <xf numFmtId="0" fontId="52" fillId="0" borderId="27" xfId="0" applyFont="1" applyBorder="1" applyAlignment="1">
      <alignment vertical="center"/>
    </xf>
    <xf numFmtId="0" fontId="33" fillId="0" borderId="39" xfId="0" applyFont="1" applyBorder="1" applyAlignment="1">
      <alignment vertical="center"/>
    </xf>
    <xf numFmtId="0" fontId="33" fillId="0" borderId="16" xfId="0" applyFont="1" applyBorder="1" applyAlignment="1">
      <alignment vertical="center"/>
    </xf>
    <xf numFmtId="0" fontId="18" fillId="0" borderId="57" xfId="0" applyFont="1" applyBorder="1" applyAlignment="1"/>
    <xf numFmtId="0" fontId="0" fillId="0" borderId="64" xfId="0" applyFont="1" applyBorder="1"/>
    <xf numFmtId="0" fontId="0" fillId="0" borderId="47" xfId="0" applyFont="1" applyBorder="1"/>
    <xf numFmtId="0" fontId="0" fillId="0" borderId="49" xfId="0" applyFont="1" applyBorder="1"/>
    <xf numFmtId="0" fontId="0" fillId="0" borderId="49" xfId="0" applyFont="1" applyFill="1" applyBorder="1"/>
    <xf numFmtId="0" fontId="0" fillId="2" borderId="49" xfId="0" applyFont="1" applyFill="1" applyBorder="1"/>
    <xf numFmtId="0" fontId="0" fillId="3" borderId="49" xfId="0" applyFont="1" applyFill="1" applyBorder="1"/>
    <xf numFmtId="0" fontId="0" fillId="4" borderId="49" xfId="0" applyFont="1" applyFill="1" applyBorder="1"/>
    <xf numFmtId="0" fontId="36" fillId="7" borderId="49" xfId="0" applyFont="1" applyFill="1" applyBorder="1"/>
    <xf numFmtId="0" fontId="36" fillId="10" borderId="39" xfId="0" applyFont="1" applyFill="1" applyBorder="1"/>
    <xf numFmtId="0" fontId="36" fillId="10" borderId="30" xfId="0" applyFont="1" applyFill="1" applyBorder="1"/>
    <xf numFmtId="0" fontId="4" fillId="7" borderId="16" xfId="0" applyFont="1" applyFill="1" applyBorder="1"/>
    <xf numFmtId="0" fontId="37" fillId="0" borderId="59" xfId="0" applyFont="1" applyBorder="1" applyAlignment="1">
      <alignment vertical="top"/>
    </xf>
    <xf numFmtId="0" fontId="38" fillId="0" borderId="49" xfId="0" applyFont="1" applyBorder="1" applyAlignment="1">
      <alignment vertical="center" wrapText="1"/>
    </xf>
    <xf numFmtId="0" fontId="4" fillId="7" borderId="29" xfId="0" applyFont="1" applyFill="1" applyBorder="1"/>
    <xf numFmtId="0" fontId="36" fillId="10" borderId="31" xfId="0" applyFont="1" applyFill="1" applyBorder="1"/>
    <xf numFmtId="0" fontId="36" fillId="10" borderId="13" xfId="0" applyFont="1" applyFill="1" applyBorder="1"/>
    <xf numFmtId="0" fontId="36" fillId="10" borderId="9" xfId="0" applyFont="1" applyFill="1" applyBorder="1"/>
    <xf numFmtId="0" fontId="4" fillId="3" borderId="74" xfId="0" applyFont="1" applyFill="1" applyBorder="1"/>
    <xf numFmtId="0" fontId="36" fillId="2" borderId="9" xfId="0" applyFont="1" applyFill="1" applyBorder="1"/>
    <xf numFmtId="0" fontId="36" fillId="10" borderId="19" xfId="0" applyFont="1" applyFill="1" applyBorder="1"/>
    <xf numFmtId="0" fontId="4" fillId="6" borderId="0" xfId="0" applyFont="1" applyFill="1" applyBorder="1"/>
    <xf numFmtId="0" fontId="4" fillId="6" borderId="51" xfId="0" applyFont="1" applyFill="1" applyBorder="1"/>
    <xf numFmtId="0" fontId="4" fillId="6" borderId="40" xfId="0" applyFont="1" applyFill="1" applyBorder="1"/>
    <xf numFmtId="0" fontId="4" fillId="6" borderId="38" xfId="0" applyFont="1" applyFill="1" applyBorder="1"/>
    <xf numFmtId="0" fontId="4" fillId="6" borderId="34" xfId="0" applyFont="1" applyFill="1" applyBorder="1"/>
    <xf numFmtId="0" fontId="4" fillId="6" borderId="42" xfId="0" applyFont="1" applyFill="1" applyBorder="1"/>
    <xf numFmtId="0" fontId="4" fillId="6" borderId="33" xfId="0" applyFont="1" applyFill="1" applyBorder="1"/>
    <xf numFmtId="0" fontId="4" fillId="12" borderId="34" xfId="0" applyFont="1" applyFill="1" applyBorder="1"/>
    <xf numFmtId="0" fontId="54" fillId="0" borderId="27" xfId="0" applyFont="1" applyBorder="1" applyAlignment="1">
      <alignment vertical="center"/>
    </xf>
    <xf numFmtId="0" fontId="49" fillId="0" borderId="27" xfId="0" applyFont="1" applyBorder="1" applyAlignment="1">
      <alignment horizontal="center" wrapText="1"/>
    </xf>
    <xf numFmtId="0" fontId="54" fillId="3" borderId="26" xfId="0" applyFont="1" applyFill="1" applyBorder="1" applyAlignment="1">
      <alignment vertical="center"/>
    </xf>
    <xf numFmtId="0" fontId="54" fillId="0" borderId="27" xfId="0" applyFont="1" applyBorder="1" applyAlignment="1">
      <alignment vertical="center" wrapText="1"/>
    </xf>
    <xf numFmtId="0" fontId="49" fillId="3" borderId="49" xfId="0" applyFont="1" applyFill="1" applyBorder="1"/>
    <xf numFmtId="0" fontId="49" fillId="7" borderId="49" xfId="0" applyFont="1" applyFill="1" applyBorder="1"/>
    <xf numFmtId="0" fontId="49" fillId="17" borderId="49" xfId="0" applyFont="1" applyFill="1" applyBorder="1"/>
    <xf numFmtId="0" fontId="55" fillId="0" borderId="49" xfId="0" applyFont="1" applyBorder="1"/>
    <xf numFmtId="0" fontId="49" fillId="3" borderId="11" xfId="0" applyFont="1" applyFill="1" applyBorder="1" applyAlignment="1">
      <alignment vertical="center" wrapText="1"/>
    </xf>
    <xf numFmtId="0" fontId="55" fillId="0" borderId="56" xfId="0" applyFont="1" applyBorder="1"/>
    <xf numFmtId="0" fontId="49" fillId="3" borderId="48" xfId="0" applyFont="1" applyFill="1" applyBorder="1" applyAlignment="1">
      <alignment vertical="center" wrapText="1"/>
    </xf>
    <xf numFmtId="0" fontId="4" fillId="7" borderId="47" xfId="0" applyFont="1" applyFill="1" applyBorder="1"/>
    <xf numFmtId="0" fontId="4" fillId="7" borderId="19" xfId="0" applyFont="1" applyFill="1" applyBorder="1"/>
    <xf numFmtId="0" fontId="4" fillId="7" borderId="32" xfId="0" applyFont="1" applyFill="1" applyBorder="1"/>
    <xf numFmtId="0" fontId="4" fillId="7" borderId="50" xfId="0" applyFont="1" applyFill="1" applyBorder="1"/>
    <xf numFmtId="0" fontId="56" fillId="0" borderId="49" xfId="0" applyFont="1" applyBorder="1" applyAlignment="1">
      <alignment vertical="center" wrapText="1"/>
    </xf>
    <xf numFmtId="0" fontId="4" fillId="3" borderId="45" xfId="0" applyFont="1" applyFill="1" applyBorder="1"/>
    <xf numFmtId="0" fontId="36" fillId="6" borderId="47" xfId="0" applyFont="1" applyFill="1" applyBorder="1"/>
    <xf numFmtId="0" fontId="36" fillId="6" borderId="49" xfId="0" applyFont="1" applyFill="1" applyBorder="1"/>
    <xf numFmtId="0" fontId="38" fillId="0" borderId="66" xfId="0" applyFont="1" applyBorder="1" applyAlignment="1">
      <alignment vertical="center"/>
    </xf>
    <xf numFmtId="0" fontId="38" fillId="0" borderId="66" xfId="0" applyFont="1" applyBorder="1" applyAlignment="1">
      <alignment vertical="center" wrapText="1"/>
    </xf>
    <xf numFmtId="0" fontId="4" fillId="6" borderId="59" xfId="0" applyFont="1" applyFill="1" applyBorder="1"/>
    <xf numFmtId="0" fontId="36" fillId="17" borderId="22" xfId="0" applyFont="1" applyFill="1" applyBorder="1"/>
    <xf numFmtId="0" fontId="33" fillId="3" borderId="24" xfId="0" applyFont="1" applyFill="1" applyBorder="1"/>
    <xf numFmtId="0" fontId="33" fillId="3" borderId="22" xfId="0" applyFont="1" applyFill="1" applyBorder="1"/>
    <xf numFmtId="0" fontId="33" fillId="3" borderId="23" xfId="0" applyFont="1" applyFill="1" applyBorder="1"/>
    <xf numFmtId="0" fontId="33" fillId="3" borderId="49" xfId="0" applyFont="1" applyFill="1" applyBorder="1"/>
    <xf numFmtId="0" fontId="33" fillId="3" borderId="52" xfId="0" applyFont="1" applyFill="1" applyBorder="1"/>
    <xf numFmtId="0" fontId="32" fillId="0" borderId="7" xfId="0" applyFont="1" applyBorder="1" applyAlignment="1">
      <alignment horizontal="center" wrapText="1"/>
    </xf>
    <xf numFmtId="0" fontId="4" fillId="0" borderId="2" xfId="0" applyFont="1" applyBorder="1"/>
    <xf numFmtId="0" fontId="33" fillId="3" borderId="8" xfId="0" applyFont="1" applyFill="1" applyBorder="1"/>
    <xf numFmtId="0" fontId="33" fillId="3" borderId="10" xfId="0" applyFont="1" applyFill="1" applyBorder="1"/>
    <xf numFmtId="0" fontId="34" fillId="0" borderId="24" xfId="0" applyFont="1" applyBorder="1"/>
    <xf numFmtId="0" fontId="34" fillId="0" borderId="22" xfId="0" applyFont="1" applyBorder="1"/>
    <xf numFmtId="0" fontId="34" fillId="0" borderId="22" xfId="0" applyFont="1" applyFill="1" applyBorder="1"/>
    <xf numFmtId="0" fontId="34" fillId="0" borderId="59" xfId="0" applyFont="1" applyBorder="1"/>
    <xf numFmtId="0" fontId="34" fillId="3" borderId="22" xfId="0" applyFont="1" applyFill="1" applyBorder="1"/>
    <xf numFmtId="0" fontId="32" fillId="0" borderId="6" xfId="0" applyFont="1" applyBorder="1" applyAlignment="1">
      <alignment vertical="center" wrapText="1"/>
    </xf>
    <xf numFmtId="0" fontId="45" fillId="0" borderId="21" xfId="0" applyFont="1" applyBorder="1" applyAlignment="1">
      <alignment vertical="center" wrapText="1"/>
    </xf>
    <xf numFmtId="0" fontId="45" fillId="0" borderId="23" xfId="0" applyFont="1" applyBorder="1" applyAlignment="1">
      <alignment vertical="center" wrapText="1"/>
    </xf>
    <xf numFmtId="0" fontId="0" fillId="0" borderId="25" xfId="0" applyBorder="1"/>
    <xf numFmtId="0" fontId="0" fillId="0" borderId="30" xfId="0" applyBorder="1"/>
    <xf numFmtId="0" fontId="0" fillId="0" borderId="29" xfId="0" applyFill="1" applyBorder="1"/>
    <xf numFmtId="0" fontId="0" fillId="0" borderId="30" xfId="0" applyFill="1" applyBorder="1"/>
    <xf numFmtId="0" fontId="0" fillId="4" borderId="16" xfId="0" applyFill="1" applyBorder="1"/>
    <xf numFmtId="0" fontId="0" fillId="2" borderId="16" xfId="0" applyFill="1" applyBorder="1"/>
    <xf numFmtId="0" fontId="57" fillId="0" borderId="64" xfId="0" applyFont="1" applyBorder="1" applyAlignment="1">
      <alignment vertical="center" wrapText="1"/>
    </xf>
    <xf numFmtId="0" fontId="0" fillId="0" borderId="0" xfId="0" applyNumberFormat="1" applyAlignment="1">
      <alignment horizontal="left" wrapText="1"/>
    </xf>
    <xf numFmtId="0" fontId="0" fillId="0" borderId="0" xfId="0" applyNumberFormat="1" applyAlignment="1">
      <alignment horizontal="center" wrapText="1"/>
    </xf>
    <xf numFmtId="0" fontId="7" fillId="0" borderId="0" xfId="0" applyFont="1" applyBorder="1" applyAlignment="1">
      <alignment horizontal="left"/>
    </xf>
    <xf numFmtId="0" fontId="18" fillId="0" borderId="0" xfId="0" applyFont="1" applyAlignment="1">
      <alignment horizontal="center"/>
    </xf>
    <xf numFmtId="0" fontId="7" fillId="0" borderId="0" xfId="0" applyFont="1" applyBorder="1" applyAlignment="1">
      <alignment horizontal="left" vertical="center" wrapText="1"/>
    </xf>
    <xf numFmtId="0" fontId="11" fillId="0" borderId="0" xfId="0" applyFont="1" applyAlignment="1">
      <alignment horizontal="center"/>
    </xf>
    <xf numFmtId="0" fontId="16" fillId="0" borderId="0" xfId="0" applyFont="1" applyBorder="1" applyAlignment="1">
      <alignment horizontal="right"/>
    </xf>
    <xf numFmtId="0" fontId="11" fillId="0" borderId="0" xfId="0" applyFont="1" applyBorder="1" applyAlignment="1">
      <alignment horizontal="right"/>
    </xf>
    <xf numFmtId="0" fontId="9" fillId="0" borderId="0" xfId="0" applyFont="1" applyBorder="1" applyAlignment="1">
      <alignment horizontal="right"/>
    </xf>
    <xf numFmtId="0" fontId="18" fillId="0" borderId="0" xfId="0" applyFont="1" applyBorder="1" applyAlignment="1">
      <alignment horizontal="right"/>
    </xf>
    <xf numFmtId="0" fontId="0" fillId="0" borderId="0" xfId="0" applyBorder="1" applyAlignment="1">
      <alignment horizontal="right"/>
    </xf>
    <xf numFmtId="0" fontId="15" fillId="0" borderId="0" xfId="0" applyNumberFormat="1" applyFont="1" applyAlignment="1">
      <alignment horizontal="center" vertical="center" wrapText="1"/>
    </xf>
    <xf numFmtId="0" fontId="6"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6" fillId="0" borderId="53"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0" fontId="6" fillId="0" borderId="55" xfId="0" applyNumberFormat="1" applyFont="1" applyBorder="1" applyAlignment="1">
      <alignment horizontal="center" vertical="center" wrapText="1"/>
    </xf>
    <xf numFmtId="0" fontId="6" fillId="0" borderId="3" xfId="0" applyNumberFormat="1" applyFont="1" applyBorder="1" applyAlignment="1">
      <alignment horizontal="center" vertical="center" wrapText="1"/>
    </xf>
    <xf numFmtId="0" fontId="6" fillId="0" borderId="0" xfId="0" applyNumberFormat="1" applyFont="1" applyBorder="1" applyAlignment="1">
      <alignment horizontal="center" vertical="center" wrapText="1"/>
    </xf>
    <xf numFmtId="0" fontId="6" fillId="0" borderId="4" xfId="0" applyNumberFormat="1" applyFont="1" applyBorder="1" applyAlignment="1">
      <alignment horizontal="center" vertical="center" wrapText="1"/>
    </xf>
    <xf numFmtId="0" fontId="6" fillId="0" borderId="54" xfId="0" applyNumberFormat="1" applyFont="1" applyBorder="1" applyAlignment="1">
      <alignment horizontal="center" vertical="center" wrapText="1"/>
    </xf>
    <xf numFmtId="0" fontId="6" fillId="0" borderId="57" xfId="0" applyNumberFormat="1" applyFont="1" applyBorder="1" applyAlignment="1">
      <alignment horizontal="center" vertical="center" wrapText="1"/>
    </xf>
    <xf numFmtId="0" fontId="6" fillId="0" borderId="11" xfId="0" applyNumberFormat="1" applyFont="1" applyBorder="1" applyAlignment="1">
      <alignment horizontal="center" vertical="center" wrapText="1"/>
    </xf>
    <xf numFmtId="0" fontId="6" fillId="0" borderId="58" xfId="0" applyNumberFormat="1" applyFont="1" applyBorder="1" applyAlignment="1">
      <alignment horizontal="center" vertical="center" wrapText="1"/>
    </xf>
    <xf numFmtId="0" fontId="6" fillId="0" borderId="26"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7" fillId="0" borderId="53" xfId="0" applyNumberFormat="1" applyFont="1" applyBorder="1" applyAlignment="1">
      <alignment horizontal="center" vertical="center" wrapText="1"/>
    </xf>
    <xf numFmtId="0" fontId="7" fillId="0" borderId="5" xfId="0" applyNumberFormat="1" applyFont="1" applyBorder="1" applyAlignment="1">
      <alignment horizontal="center" vertical="center" wrapText="1"/>
    </xf>
    <xf numFmtId="0" fontId="7" fillId="0" borderId="55"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7" fillId="0" borderId="0"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0" fontId="7" fillId="0" borderId="54" xfId="0" applyNumberFormat="1" applyFont="1" applyBorder="1" applyAlignment="1">
      <alignment horizontal="center" vertical="center" wrapText="1"/>
    </xf>
    <xf numFmtId="0" fontId="7" fillId="0" borderId="57" xfId="0" applyNumberFormat="1" applyFont="1" applyBorder="1" applyAlignment="1">
      <alignment horizontal="center" vertical="center" wrapText="1"/>
    </xf>
    <xf numFmtId="0" fontId="7" fillId="0" borderId="11" xfId="0" applyNumberFormat="1" applyFont="1" applyBorder="1" applyAlignment="1">
      <alignment horizontal="center" vertical="center" wrapText="1"/>
    </xf>
    <xf numFmtId="0" fontId="7" fillId="0" borderId="58" xfId="0" applyNumberFormat="1" applyFont="1" applyBorder="1" applyAlignment="1">
      <alignment horizontal="center" vertical="center" wrapText="1"/>
    </xf>
    <xf numFmtId="0" fontId="7" fillId="0" borderId="26"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0" fontId="12" fillId="0" borderId="0" xfId="0" applyNumberFormat="1" applyFont="1" applyBorder="1" applyAlignment="1">
      <alignment horizontal="center" vertical="center" wrapText="1"/>
    </xf>
    <xf numFmtId="0" fontId="8" fillId="0" borderId="0" xfId="0" applyNumberFormat="1" applyFont="1" applyBorder="1" applyAlignment="1">
      <alignment horizontal="left" vertical="center" wrapText="1"/>
    </xf>
    <xf numFmtId="0" fontId="6" fillId="0" borderId="6"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14" fillId="0" borderId="12" xfId="0" applyNumberFormat="1" applyFont="1" applyBorder="1" applyAlignment="1">
      <alignment horizontal="center" vertical="center" wrapText="1"/>
    </xf>
    <xf numFmtId="0" fontId="14" fillId="0" borderId="18" xfId="0" applyNumberFormat="1" applyFont="1" applyBorder="1" applyAlignment="1">
      <alignment horizontal="center" vertical="center" wrapText="1"/>
    </xf>
    <xf numFmtId="0" fontId="7" fillId="0" borderId="6" xfId="0" applyNumberFormat="1" applyFont="1" applyBorder="1" applyAlignment="1">
      <alignment horizontal="center" vertical="center" wrapText="1"/>
    </xf>
    <xf numFmtId="0" fontId="7" fillId="0" borderId="7" xfId="0" applyNumberFormat="1" applyFont="1" applyBorder="1" applyAlignment="1">
      <alignment horizontal="center" vertical="center" wrapText="1"/>
    </xf>
    <xf numFmtId="0" fontId="15" fillId="0" borderId="0" xfId="0" applyFont="1" applyBorder="1" applyAlignment="1">
      <alignment horizontal="left" vertical="center" wrapText="1"/>
    </xf>
    <xf numFmtId="0" fontId="6" fillId="0" borderId="58"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3" xfId="0" applyFont="1" applyBorder="1" applyAlignment="1">
      <alignment horizontal="center" vertical="center" wrapText="1"/>
    </xf>
    <xf numFmtId="0" fontId="0" fillId="0" borderId="55" xfId="0" applyBorder="1"/>
    <xf numFmtId="0" fontId="0" fillId="0" borderId="3" xfId="0" applyBorder="1"/>
    <xf numFmtId="0" fontId="0" fillId="0" borderId="4" xfId="0" applyBorder="1"/>
    <xf numFmtId="0" fontId="0" fillId="0" borderId="54" xfId="0" applyBorder="1"/>
    <xf numFmtId="0" fontId="0" fillId="0" borderId="11" xfId="0" applyBorder="1"/>
    <xf numFmtId="0" fontId="6" fillId="0" borderId="6"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11" xfId="0" applyFont="1" applyBorder="1" applyAlignment="1">
      <alignment horizontal="center" vertical="center" wrapText="1"/>
    </xf>
    <xf numFmtId="0" fontId="20" fillId="0" borderId="53" xfId="0" applyFont="1" applyBorder="1" applyAlignment="1">
      <alignment horizontal="left" vertical="center" wrapText="1"/>
    </xf>
    <xf numFmtId="0" fontId="20" fillId="0" borderId="55" xfId="0" applyFont="1" applyBorder="1" applyAlignment="1">
      <alignment horizontal="left" vertical="center" wrapText="1"/>
    </xf>
    <xf numFmtId="0" fontId="20" fillId="0" borderId="54" xfId="0" applyFont="1" applyBorder="1" applyAlignment="1">
      <alignment horizontal="left" vertical="center" wrapText="1"/>
    </xf>
    <xf numFmtId="0" fontId="20" fillId="0" borderId="11" xfId="0" applyFont="1" applyBorder="1" applyAlignment="1">
      <alignment horizontal="left" vertical="center" wrapText="1"/>
    </xf>
    <xf numFmtId="0" fontId="7" fillId="0" borderId="60" xfId="0" applyFont="1" applyBorder="1" applyAlignment="1">
      <alignment horizontal="center" vertical="center" wrapText="1"/>
    </xf>
    <xf numFmtId="0" fontId="7" fillId="0" borderId="46" xfId="0" applyFont="1" applyBorder="1" applyAlignment="1">
      <alignment horizontal="center" vertical="center" wrapText="1"/>
    </xf>
    <xf numFmtId="0" fontId="20" fillId="0" borderId="6" xfId="0" applyFont="1" applyBorder="1" applyAlignment="1">
      <alignment vertical="center" wrapText="1"/>
    </xf>
    <xf numFmtId="0" fontId="20" fillId="0" borderId="7" xfId="0" applyFont="1" applyBorder="1" applyAlignment="1">
      <alignment vertical="center" wrapText="1"/>
    </xf>
    <xf numFmtId="0" fontId="24" fillId="0" borderId="38" xfId="0" applyFont="1" applyBorder="1" applyAlignment="1">
      <alignment horizontal="left" vertical="center" wrapText="1"/>
    </xf>
    <xf numFmtId="0" fontId="24" fillId="0" borderId="14" xfId="0" applyFont="1" applyBorder="1" applyAlignment="1">
      <alignment horizontal="left" vertical="center" wrapText="1"/>
    </xf>
    <xf numFmtId="0" fontId="24" fillId="0" borderId="7" xfId="0" applyFont="1" applyBorder="1" applyAlignment="1">
      <alignment horizontal="left" vertical="center" wrapText="1"/>
    </xf>
    <xf numFmtId="0" fontId="20" fillId="0" borderId="53" xfId="0" applyFont="1" applyBorder="1" applyAlignment="1">
      <alignment vertical="center" wrapText="1"/>
    </xf>
    <xf numFmtId="0" fontId="20" fillId="0" borderId="55" xfId="0" applyFont="1" applyBorder="1" applyAlignment="1">
      <alignment vertical="center" wrapText="1"/>
    </xf>
    <xf numFmtId="0" fontId="20" fillId="0" borderId="54" xfId="0" applyFont="1" applyBorder="1" applyAlignment="1">
      <alignment vertical="center" wrapText="1"/>
    </xf>
    <xf numFmtId="0" fontId="20" fillId="0" borderId="11" xfId="0" applyFont="1" applyBorder="1" applyAlignment="1">
      <alignment vertical="center" wrapText="1"/>
    </xf>
    <xf numFmtId="0" fontId="20" fillId="0" borderId="23"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15" xfId="0" applyFont="1" applyBorder="1" applyAlignment="1">
      <alignment horizontal="center" vertical="center" wrapText="1"/>
    </xf>
    <xf numFmtId="0" fontId="24" fillId="0" borderId="21"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23" xfId="0" applyFont="1" applyBorder="1" applyAlignment="1">
      <alignment horizontal="center" vertical="center" wrapText="1"/>
    </xf>
    <xf numFmtId="0" fontId="24" fillId="0" borderId="10" xfId="0" applyFont="1" applyBorder="1" applyAlignment="1">
      <alignment horizontal="center" vertical="center" wrapText="1"/>
    </xf>
    <xf numFmtId="0" fontId="21" fillId="0" borderId="0" xfId="0" applyFont="1" applyAlignment="1">
      <alignment horizontal="center" vertical="center" wrapText="1"/>
    </xf>
    <xf numFmtId="0" fontId="20" fillId="0" borderId="39"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41" xfId="0" applyFont="1" applyBorder="1" applyAlignment="1">
      <alignment horizontal="center" vertical="center" wrapText="1"/>
    </xf>
    <xf numFmtId="0" fontId="20" fillId="0" borderId="25"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51" xfId="0" applyFont="1" applyBorder="1" applyAlignment="1">
      <alignment horizontal="center" vertical="center" wrapText="1"/>
    </xf>
    <xf numFmtId="0" fontId="20" fillId="0" borderId="50" xfId="0" applyFont="1" applyBorder="1" applyAlignment="1">
      <alignment horizontal="center" vertical="center" wrapText="1"/>
    </xf>
    <xf numFmtId="0" fontId="20" fillId="0" borderId="4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50" xfId="0" applyFont="1" applyBorder="1" applyAlignment="1">
      <alignment horizontal="center" vertical="center" wrapText="1"/>
    </xf>
    <xf numFmtId="0" fontId="20" fillId="2" borderId="42" xfId="0" applyFont="1" applyFill="1" applyBorder="1" applyAlignment="1">
      <alignment horizontal="left" vertical="center" wrapText="1"/>
    </xf>
    <xf numFmtId="0" fontId="20" fillId="2" borderId="41" xfId="0" applyFont="1" applyFill="1" applyBorder="1" applyAlignment="1">
      <alignment horizontal="left" vertical="center" wrapText="1"/>
    </xf>
    <xf numFmtId="0" fontId="24" fillId="0" borderId="6" xfId="0" applyFont="1" applyBorder="1" applyAlignment="1">
      <alignment horizontal="left" vertical="center" wrapText="1"/>
    </xf>
    <xf numFmtId="0" fontId="24" fillId="0" borderId="59" xfId="0" applyFont="1" applyBorder="1" applyAlignment="1">
      <alignment horizontal="left" vertical="center" wrapText="1"/>
    </xf>
    <xf numFmtId="0" fontId="24" fillId="0" borderId="5" xfId="0" applyFont="1" applyBorder="1" applyAlignment="1">
      <alignment horizontal="left" vertical="center" wrapText="1"/>
    </xf>
    <xf numFmtId="0" fontId="24" fillId="0" borderId="55" xfId="0" applyFont="1" applyBorder="1" applyAlignment="1">
      <alignment horizontal="left" vertical="center" wrapText="1"/>
    </xf>
    <xf numFmtId="0" fontId="24" fillId="0" borderId="20" xfId="0" applyFont="1" applyBorder="1" applyAlignment="1">
      <alignment horizontal="left" vertical="center" wrapText="1"/>
    </xf>
    <xf numFmtId="0" fontId="24" fillId="0" borderId="57" xfId="0" applyFont="1" applyBorder="1" applyAlignment="1">
      <alignment horizontal="left" vertical="center" wrapText="1"/>
    </xf>
    <xf numFmtId="0" fontId="24" fillId="0" borderId="11" xfId="0" applyFont="1" applyBorder="1" applyAlignment="1">
      <alignment horizontal="left" vertical="center" wrapText="1"/>
    </xf>
    <xf numFmtId="0" fontId="24" fillId="0" borderId="58" xfId="0" applyFont="1" applyBorder="1" applyAlignment="1">
      <alignment horizontal="center" vertical="center" wrapText="1"/>
    </xf>
    <xf numFmtId="0" fontId="24" fillId="0" borderId="26" xfId="0" applyFont="1" applyBorder="1" applyAlignment="1">
      <alignment horizontal="center" vertical="center" wrapText="1"/>
    </xf>
    <xf numFmtId="0" fontId="24" fillId="0" borderId="1" xfId="0" applyFont="1" applyBorder="1" applyAlignment="1">
      <alignment horizontal="center" vertical="center" wrapText="1"/>
    </xf>
    <xf numFmtId="0" fontId="20" fillId="2" borderId="51" xfId="0" applyFont="1" applyFill="1" applyBorder="1" applyAlignment="1">
      <alignment horizontal="left" vertical="center" wrapText="1"/>
    </xf>
    <xf numFmtId="0" fontId="20" fillId="2" borderId="47" xfId="0" applyFont="1" applyFill="1" applyBorder="1" applyAlignment="1">
      <alignment horizontal="left" vertical="center" wrapText="1"/>
    </xf>
    <xf numFmtId="0" fontId="0" fillId="0" borderId="28" xfId="0" applyBorder="1" applyAlignment="1">
      <alignment horizontal="center" vertical="center" wrapText="1"/>
    </xf>
    <xf numFmtId="0" fontId="0" fillId="0" borderId="4" xfId="0" applyBorder="1" applyAlignment="1">
      <alignment horizontal="center" vertical="center" wrapText="1"/>
    </xf>
    <xf numFmtId="0" fontId="0" fillId="0" borderId="20" xfId="0" applyBorder="1" applyAlignment="1">
      <alignment horizontal="center" vertical="center" wrapText="1"/>
    </xf>
    <xf numFmtId="0" fontId="0" fillId="0" borderId="11" xfId="0" applyBorder="1" applyAlignment="1">
      <alignment horizontal="center" vertical="center" wrapText="1"/>
    </xf>
    <xf numFmtId="0" fontId="0" fillId="0" borderId="51" xfId="0" applyBorder="1" applyAlignment="1">
      <alignment horizontal="left"/>
    </xf>
    <xf numFmtId="0" fontId="0" fillId="0" borderId="50" xfId="0" applyBorder="1" applyAlignment="1">
      <alignment horizontal="left"/>
    </xf>
    <xf numFmtId="0" fontId="0" fillId="0" borderId="47" xfId="0" applyBorder="1" applyAlignment="1">
      <alignment horizontal="left"/>
    </xf>
    <xf numFmtId="0" fontId="7" fillId="0" borderId="51" xfId="0" applyFont="1" applyBorder="1" applyAlignment="1">
      <alignment horizontal="center"/>
    </xf>
    <xf numFmtId="0" fontId="7" fillId="0" borderId="50" xfId="0" applyFont="1" applyBorder="1" applyAlignment="1">
      <alignment horizontal="center"/>
    </xf>
    <xf numFmtId="0" fontId="7" fillId="0" borderId="47" xfId="0" applyFont="1" applyBorder="1" applyAlignment="1">
      <alignment horizontal="center"/>
    </xf>
    <xf numFmtId="0" fontId="0" fillId="0" borderId="51" xfId="0" applyBorder="1" applyAlignment="1">
      <alignment horizontal="left" wrapText="1"/>
    </xf>
    <xf numFmtId="0" fontId="0" fillId="0" borderId="50" xfId="0" applyBorder="1" applyAlignment="1">
      <alignment horizontal="left" wrapText="1"/>
    </xf>
    <xf numFmtId="0" fontId="0" fillId="0" borderId="47" xfId="0" applyBorder="1" applyAlignment="1">
      <alignment horizontal="left" wrapText="1"/>
    </xf>
    <xf numFmtId="0" fontId="7" fillId="0" borderId="49" xfId="0" applyFont="1" applyBorder="1" applyAlignment="1">
      <alignment horizontal="center"/>
    </xf>
    <xf numFmtId="0" fontId="0" fillId="0" borderId="49" xfId="0" applyBorder="1" applyAlignment="1">
      <alignment horizontal="center"/>
    </xf>
    <xf numFmtId="0" fontId="0" fillId="0" borderId="49" xfId="0" applyBorder="1" applyAlignment="1">
      <alignment horizontal="left"/>
    </xf>
    <xf numFmtId="0" fontId="0" fillId="0" borderId="23" xfId="0" applyBorder="1" applyAlignment="1">
      <alignment horizontal="center" textRotation="90"/>
    </xf>
    <xf numFmtId="0" fontId="0" fillId="0" borderId="17" xfId="0" applyBorder="1" applyAlignment="1">
      <alignment horizontal="center" textRotation="90"/>
    </xf>
    <xf numFmtId="0" fontId="0" fillId="0" borderId="10" xfId="0" applyBorder="1" applyAlignment="1">
      <alignment horizontal="center" textRotation="90"/>
    </xf>
    <xf numFmtId="0" fontId="11" fillId="0" borderId="55"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32" fillId="0" borderId="58" xfId="0" applyNumberFormat="1" applyFont="1" applyBorder="1" applyAlignment="1">
      <alignment horizontal="center" vertical="center" textRotation="90" wrapText="1"/>
    </xf>
    <xf numFmtId="0" fontId="32" fillId="0" borderId="26" xfId="0" applyNumberFormat="1" applyFont="1" applyBorder="1" applyAlignment="1">
      <alignment horizontal="center" vertical="center" textRotation="90" wrapText="1"/>
    </xf>
    <xf numFmtId="0" fontId="32" fillId="0" borderId="1" xfId="0" applyNumberFormat="1" applyFont="1" applyBorder="1" applyAlignment="1">
      <alignment horizontal="center" vertical="center" textRotation="90" wrapText="1"/>
    </xf>
    <xf numFmtId="0" fontId="7" fillId="17" borderId="58" xfId="0" applyNumberFormat="1" applyFont="1" applyFill="1" applyBorder="1" applyAlignment="1">
      <alignment horizontal="center" vertical="center" wrapText="1"/>
    </xf>
    <xf numFmtId="0" fontId="7" fillId="17" borderId="26" xfId="0" applyNumberFormat="1" applyFont="1" applyFill="1" applyBorder="1" applyAlignment="1">
      <alignment horizontal="center" vertical="center" wrapText="1"/>
    </xf>
    <xf numFmtId="0" fontId="7" fillId="17" borderId="1" xfId="0" applyNumberFormat="1" applyFont="1" applyFill="1" applyBorder="1" applyAlignment="1">
      <alignment horizontal="center" vertical="center" wrapText="1"/>
    </xf>
    <xf numFmtId="0" fontId="0" fillId="0" borderId="0" xfId="0" applyAlignment="1">
      <alignment horizontal="center"/>
    </xf>
    <xf numFmtId="0" fontId="32" fillId="0" borderId="27" xfId="0" applyFont="1" applyBorder="1" applyAlignment="1">
      <alignment horizontal="center" textRotation="90"/>
    </xf>
    <xf numFmtId="0" fontId="33" fillId="0" borderId="39" xfId="0" applyFont="1" applyBorder="1" applyAlignment="1">
      <alignment horizontal="center" vertical="center"/>
    </xf>
    <xf numFmtId="0" fontId="33" fillId="0" borderId="16" xfId="0" applyFont="1" applyBorder="1" applyAlignment="1">
      <alignment horizontal="center" vertical="center"/>
    </xf>
    <xf numFmtId="0" fontId="33" fillId="0" borderId="9" xfId="0" applyFont="1" applyBorder="1" applyAlignment="1">
      <alignment horizontal="center" vertical="center"/>
    </xf>
    <xf numFmtId="0" fontId="33" fillId="3" borderId="39" xfId="0" applyFont="1" applyFill="1" applyBorder="1" applyAlignment="1">
      <alignment horizontal="center" vertical="center"/>
    </xf>
    <xf numFmtId="0" fontId="33" fillId="3" borderId="16" xfId="0" applyFont="1" applyFill="1" applyBorder="1" applyAlignment="1">
      <alignment horizontal="center" vertical="center"/>
    </xf>
    <xf numFmtId="0" fontId="33" fillId="3" borderId="9" xfId="0" applyFont="1" applyFill="1" applyBorder="1" applyAlignment="1">
      <alignment horizontal="center" vertical="center"/>
    </xf>
    <xf numFmtId="0" fontId="32" fillId="0" borderId="27" xfId="0" applyNumberFormat="1" applyFont="1" applyFill="1" applyBorder="1" applyAlignment="1">
      <alignment horizontal="center" textRotation="90" wrapText="1"/>
    </xf>
    <xf numFmtId="0" fontId="35" fillId="0" borderId="0" xfId="0" applyNumberFormat="1" applyFont="1" applyAlignment="1">
      <alignment horizontal="center" vertical="center" wrapText="1"/>
    </xf>
    <xf numFmtId="0" fontId="36" fillId="0" borderId="62" xfId="0" applyFont="1" applyBorder="1" applyAlignment="1">
      <alignment horizontal="center" textRotation="90"/>
    </xf>
    <xf numFmtId="0" fontId="36" fillId="0" borderId="52" xfId="0" applyFont="1" applyBorder="1" applyAlignment="1">
      <alignment horizontal="center" textRotation="90"/>
    </xf>
    <xf numFmtId="0" fontId="36" fillId="0" borderId="44" xfId="0" applyFont="1" applyBorder="1" applyAlignment="1">
      <alignment horizontal="center" textRotation="90"/>
    </xf>
    <xf numFmtId="0" fontId="35" fillId="0" borderId="55" xfId="0" applyNumberFormat="1" applyFont="1" applyBorder="1" applyAlignment="1">
      <alignment horizontal="center" vertical="center" wrapText="1"/>
    </xf>
    <xf numFmtId="0" fontId="35" fillId="0" borderId="4" xfId="0" applyNumberFormat="1" applyFont="1" applyBorder="1" applyAlignment="1">
      <alignment horizontal="center" vertical="center" wrapText="1"/>
    </xf>
    <xf numFmtId="0" fontId="35" fillId="0" borderId="11" xfId="0" applyNumberFormat="1" applyFont="1" applyBorder="1" applyAlignment="1">
      <alignment horizontal="center" vertical="center" wrapText="1"/>
    </xf>
    <xf numFmtId="0" fontId="38" fillId="0" borderId="58" xfId="0" applyNumberFormat="1" applyFont="1" applyBorder="1" applyAlignment="1">
      <alignment horizontal="center" vertical="center" textRotation="90" wrapText="1"/>
    </xf>
    <xf numFmtId="0" fontId="38" fillId="0" borderId="26" xfId="0" applyNumberFormat="1" applyFont="1" applyBorder="1" applyAlignment="1">
      <alignment horizontal="center" vertical="center" textRotation="90" wrapText="1"/>
    </xf>
    <xf numFmtId="0" fontId="38" fillId="0" borderId="1" xfId="0" applyNumberFormat="1" applyFont="1" applyBorder="1" applyAlignment="1">
      <alignment horizontal="center" vertical="center" textRotation="90" wrapText="1"/>
    </xf>
    <xf numFmtId="0" fontId="38" fillId="0" borderId="27" xfId="0" applyNumberFormat="1" applyFont="1" applyFill="1" applyBorder="1" applyAlignment="1">
      <alignment horizontal="center" textRotation="90" wrapText="1"/>
    </xf>
    <xf numFmtId="0" fontId="38" fillId="0" borderId="27" xfId="0" applyFont="1" applyBorder="1" applyAlignment="1">
      <alignment horizontal="center" textRotation="90"/>
    </xf>
    <xf numFmtId="0" fontId="6" fillId="17" borderId="58" xfId="0" applyNumberFormat="1" applyFont="1" applyFill="1" applyBorder="1" applyAlignment="1">
      <alignment horizontal="center" vertical="center" wrapText="1"/>
    </xf>
    <xf numFmtId="0" fontId="6" fillId="17" borderId="26" xfId="0" applyNumberFormat="1" applyFont="1" applyFill="1" applyBorder="1" applyAlignment="1">
      <alignment horizontal="center" vertical="center" wrapText="1"/>
    </xf>
    <xf numFmtId="0" fontId="6" fillId="17" borderId="1" xfId="0" applyNumberFormat="1" applyFont="1" applyFill="1" applyBorder="1" applyAlignment="1">
      <alignment horizontal="center" vertical="center" wrapText="1"/>
    </xf>
    <xf numFmtId="0" fontId="7" fillId="0" borderId="57" xfId="0" applyFont="1" applyBorder="1" applyAlignment="1">
      <alignment horizontal="center"/>
    </xf>
    <xf numFmtId="0" fontId="36" fillId="0" borderId="0" xfId="0" applyFont="1" applyAlignment="1">
      <alignment horizontal="center"/>
    </xf>
    <xf numFmtId="0" fontId="36" fillId="6" borderId="16" xfId="0" applyFont="1" applyFill="1" applyBorder="1"/>
    <xf numFmtId="0" fontId="36" fillId="6" borderId="56" xfId="0" applyFont="1" applyFill="1" applyBorder="1"/>
    <xf numFmtId="0" fontId="36" fillId="6" borderId="39" xfId="0" applyFont="1" applyFill="1" applyBorder="1"/>
    <xf numFmtId="0" fontId="36" fillId="6" borderId="51" xfId="0" applyFont="1" applyFill="1" applyBorder="1"/>
    <xf numFmtId="0" fontId="36" fillId="6" borderId="0" xfId="0" applyFont="1" applyFill="1"/>
    <xf numFmtId="0" fontId="36" fillId="6" borderId="73" xfId="0" applyFont="1" applyFill="1" applyBorder="1"/>
  </cellXfs>
  <cellStyles count="3">
    <cellStyle name="Обычный" xfId="0" builtinId="0"/>
    <cellStyle name="Обычный 2" xfId="2"/>
    <cellStyle name="Финансовый" xfId="1" builtinId="3"/>
  </cellStyles>
  <dxfs count="0"/>
  <tableStyles count="0" defaultTableStyle="TableStyleMedium9" defaultPivotStyle="PivotStyleLight16"/>
  <colors>
    <mruColors>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dimension ref="A1:BP23"/>
  <sheetViews>
    <sheetView zoomScale="88" zoomScaleNormal="88" workbookViewId="0">
      <selection activeCell="A14" sqref="A14"/>
    </sheetView>
  </sheetViews>
  <sheetFormatPr defaultRowHeight="12.75"/>
  <sheetData>
    <row r="1" spans="1:68" ht="15">
      <c r="A1" s="305" t="s">
        <v>290</v>
      </c>
      <c r="B1" s="305" t="s">
        <v>291</v>
      </c>
      <c r="C1" s="305"/>
      <c r="D1" s="305"/>
    </row>
    <row r="3" spans="1:68">
      <c r="A3" t="s">
        <v>292</v>
      </c>
    </row>
    <row r="4" spans="1:68" ht="13.15" customHeight="1">
      <c r="A4" s="901" t="s">
        <v>326</v>
      </c>
      <c r="B4" s="901"/>
      <c r="C4" s="901"/>
      <c r="D4" s="901"/>
      <c r="E4" s="901"/>
      <c r="F4" s="901"/>
      <c r="G4" s="901"/>
      <c r="H4" s="901"/>
      <c r="I4" s="901"/>
      <c r="J4" s="901"/>
      <c r="K4" s="901"/>
      <c r="L4" s="901"/>
      <c r="M4" s="901"/>
      <c r="N4" s="901"/>
      <c r="O4" s="901"/>
      <c r="P4" s="901"/>
      <c r="Q4" s="901"/>
      <c r="R4" s="901"/>
      <c r="S4" s="901"/>
      <c r="T4" s="901"/>
      <c r="U4" s="901"/>
      <c r="V4" s="901"/>
      <c r="W4" s="901"/>
      <c r="X4" s="901"/>
      <c r="Y4" s="901"/>
      <c r="Z4" s="901"/>
      <c r="AA4" s="901"/>
      <c r="AB4" s="901"/>
      <c r="AC4" s="901"/>
      <c r="AD4" s="901"/>
      <c r="AE4" s="901"/>
      <c r="AF4" s="901"/>
      <c r="AG4" s="901"/>
      <c r="AH4" s="901"/>
      <c r="AI4" s="901"/>
      <c r="AJ4" s="901"/>
      <c r="AK4" s="901"/>
      <c r="AL4" s="901"/>
      <c r="AM4" s="901"/>
      <c r="AN4" s="901"/>
      <c r="AO4" s="901"/>
      <c r="AP4" s="901"/>
      <c r="AQ4" s="901"/>
      <c r="AR4" s="901"/>
      <c r="AS4" s="901"/>
      <c r="AT4" s="901"/>
      <c r="AU4" s="901"/>
      <c r="AV4" s="901"/>
      <c r="AW4" s="901"/>
      <c r="AX4" s="901"/>
      <c r="AY4" s="901"/>
      <c r="AZ4" s="901"/>
      <c r="BA4" s="901"/>
      <c r="BB4" s="901"/>
      <c r="BC4" s="901"/>
      <c r="BD4" s="901"/>
      <c r="BE4" s="901"/>
      <c r="BF4" s="901"/>
      <c r="BG4" s="901"/>
      <c r="BH4" s="901"/>
      <c r="BI4" s="901"/>
      <c r="BJ4" s="901"/>
      <c r="BK4" s="901"/>
      <c r="BL4" s="901"/>
      <c r="BM4" s="901"/>
      <c r="BN4" s="901"/>
      <c r="BO4" s="901"/>
      <c r="BP4" s="901"/>
    </row>
    <row r="5" spans="1:68">
      <c r="A5" s="902"/>
      <c r="B5" s="902"/>
      <c r="C5" s="902"/>
      <c r="D5" s="902"/>
      <c r="E5" s="902"/>
      <c r="F5" s="902"/>
      <c r="G5" s="902"/>
      <c r="H5" s="902"/>
      <c r="I5" s="902"/>
      <c r="J5" s="902"/>
      <c r="K5" s="902"/>
      <c r="L5" s="902"/>
      <c r="M5" s="902"/>
      <c r="N5" s="902"/>
      <c r="O5" s="902"/>
      <c r="P5" s="902"/>
      <c r="Q5" s="902"/>
      <c r="R5" s="902"/>
      <c r="S5" s="902"/>
      <c r="T5" s="902"/>
      <c r="U5" s="902"/>
      <c r="V5" s="902"/>
      <c r="W5" s="902"/>
      <c r="X5" s="902"/>
      <c r="Y5" s="902"/>
      <c r="Z5" s="902"/>
      <c r="AA5" s="902"/>
      <c r="AB5" s="902"/>
      <c r="AC5" s="902"/>
      <c r="AD5" s="902"/>
      <c r="AE5" s="902"/>
      <c r="AF5" s="902"/>
      <c r="AG5" s="902"/>
      <c r="AH5" s="902"/>
      <c r="AI5" s="902"/>
      <c r="AJ5" s="902"/>
      <c r="AK5" s="902"/>
      <c r="AL5" s="902"/>
      <c r="AM5" s="902"/>
      <c r="AN5" s="902"/>
      <c r="AO5" s="902"/>
      <c r="AP5" s="902"/>
      <c r="AQ5" s="902"/>
      <c r="AR5" s="902"/>
      <c r="AS5" s="902"/>
      <c r="AT5" s="902"/>
      <c r="AU5" s="902"/>
      <c r="AV5" s="902"/>
      <c r="AW5" s="902"/>
      <c r="AX5" s="902"/>
      <c r="AY5" s="902"/>
      <c r="AZ5" s="902"/>
      <c r="BA5" s="902"/>
      <c r="BB5" s="902"/>
      <c r="BC5" s="902"/>
      <c r="BD5" s="902"/>
      <c r="BE5" s="902"/>
      <c r="BF5" s="902"/>
      <c r="BG5" s="902"/>
      <c r="BH5" s="902"/>
      <c r="BI5" s="902"/>
      <c r="BJ5" s="902"/>
      <c r="BK5" s="902"/>
      <c r="BL5" s="902"/>
      <c r="BM5" s="902"/>
      <c r="BN5" s="902"/>
      <c r="BO5" s="902"/>
      <c r="BP5" s="902"/>
    </row>
    <row r="6" spans="1:68">
      <c r="A6" t="s">
        <v>293</v>
      </c>
    </row>
    <row r="7" spans="1:68">
      <c r="A7" s="306" t="s">
        <v>294</v>
      </c>
    </row>
    <row r="8" spans="1:68">
      <c r="A8" s="306" t="s">
        <v>295</v>
      </c>
    </row>
    <row r="9" spans="1:68">
      <c r="A9" t="s">
        <v>296</v>
      </c>
    </row>
    <row r="10" spans="1:68">
      <c r="A10" t="s">
        <v>297</v>
      </c>
    </row>
    <row r="11" spans="1:68">
      <c r="A11" t="s">
        <v>298</v>
      </c>
    </row>
    <row r="12" spans="1:68">
      <c r="A12" s="306" t="s">
        <v>299</v>
      </c>
    </row>
    <row r="13" spans="1:68">
      <c r="A13" t="s">
        <v>300</v>
      </c>
      <c r="O13" t="s">
        <v>334</v>
      </c>
    </row>
    <row r="14" spans="1:68">
      <c r="A14" t="s">
        <v>335</v>
      </c>
    </row>
    <row r="15" spans="1:68">
      <c r="A15" t="s">
        <v>301</v>
      </c>
      <c r="K15" s="307"/>
    </row>
    <row r="16" spans="1:68">
      <c r="K16" s="307"/>
      <c r="L16" s="307"/>
    </row>
    <row r="18" spans="1:1">
      <c r="A18" s="306" t="s">
        <v>203</v>
      </c>
    </row>
    <row r="22" spans="1:1">
      <c r="A22" s="306"/>
    </row>
    <row r="23" spans="1:1">
      <c r="A23" s="306"/>
    </row>
  </sheetData>
  <mergeCells count="2">
    <mergeCell ref="A4:BP4"/>
    <mergeCell ref="A5:BP5"/>
  </mergeCells>
  <pageMargins left="0.7" right="0.7" top="0.75" bottom="0.75" header="0.3" footer="0.3"/>
  <pageSetup paperSize="9" orientation="portrait" horizontalDpi="4294967293" verticalDpi="4294967293" r:id="rId1"/>
</worksheet>
</file>

<file path=xl/worksheets/sheet2.xml><?xml version="1.0" encoding="utf-8"?>
<worksheet xmlns="http://schemas.openxmlformats.org/spreadsheetml/2006/main" xmlns:r="http://schemas.openxmlformats.org/officeDocument/2006/relationships">
  <dimension ref="A1:J39"/>
  <sheetViews>
    <sheetView view="pageBreakPreview" workbookViewId="0">
      <selection activeCell="M19" sqref="M19"/>
    </sheetView>
  </sheetViews>
  <sheetFormatPr defaultRowHeight="12.75"/>
  <cols>
    <col min="1" max="1" width="44.85546875" customWidth="1"/>
    <col min="10" max="10" width="21.7109375" customWidth="1"/>
  </cols>
  <sheetData>
    <row r="1" spans="1:10" ht="17.25" customHeight="1">
      <c r="F1" s="907" t="s">
        <v>48</v>
      </c>
      <c r="G1" s="907"/>
      <c r="H1" s="907"/>
      <c r="I1" s="907"/>
      <c r="J1" s="907"/>
    </row>
    <row r="2" spans="1:10">
      <c r="F2" s="60"/>
      <c r="G2" s="60"/>
      <c r="H2" s="60"/>
      <c r="I2" s="60"/>
      <c r="J2" s="60"/>
    </row>
    <row r="3" spans="1:10" ht="15.75">
      <c r="F3" s="908" t="s">
        <v>171</v>
      </c>
      <c r="G3" s="908"/>
      <c r="H3" s="908"/>
      <c r="I3" s="908"/>
      <c r="J3" s="908"/>
    </row>
    <row r="4" spans="1:10" ht="15.75">
      <c r="F4" s="908" t="s">
        <v>228</v>
      </c>
      <c r="G4" s="908"/>
      <c r="H4" s="908"/>
      <c r="I4" s="908"/>
      <c r="J4" s="908"/>
    </row>
    <row r="5" spans="1:10" ht="15.75">
      <c r="F5" s="908" t="s">
        <v>229</v>
      </c>
      <c r="G5" s="909"/>
      <c r="H5" s="909"/>
      <c r="I5" s="909"/>
      <c r="J5" s="909"/>
    </row>
    <row r="6" spans="1:10">
      <c r="F6" s="68"/>
      <c r="G6" s="61"/>
      <c r="H6" s="61"/>
      <c r="I6" s="61"/>
      <c r="J6" s="61"/>
    </row>
    <row r="7" spans="1:10" ht="15.75">
      <c r="F7" s="910" t="s">
        <v>52</v>
      </c>
      <c r="G7" s="911"/>
      <c r="H7" s="911"/>
      <c r="I7" s="911"/>
      <c r="J7" s="911"/>
    </row>
    <row r="10" spans="1:10">
      <c r="I10" s="221" t="s">
        <v>242</v>
      </c>
    </row>
    <row r="11" spans="1:10">
      <c r="H11" s="221" t="s">
        <v>327</v>
      </c>
      <c r="I11" s="221"/>
    </row>
    <row r="12" spans="1:10" ht="18">
      <c r="C12" s="28"/>
      <c r="D12" s="64"/>
      <c r="E12" s="62" t="s">
        <v>45</v>
      </c>
      <c r="F12" s="64"/>
      <c r="G12" s="28"/>
      <c r="H12" s="28"/>
      <c r="I12" s="28"/>
    </row>
    <row r="13" spans="1:10">
      <c r="C13" s="28"/>
      <c r="D13" s="28"/>
      <c r="E13" s="28"/>
      <c r="F13" s="28"/>
      <c r="G13" s="28"/>
      <c r="H13" s="28"/>
      <c r="I13" s="28"/>
    </row>
    <row r="14" spans="1:10">
      <c r="C14" s="28"/>
      <c r="D14" s="28"/>
      <c r="E14" s="28"/>
      <c r="F14" s="28"/>
      <c r="G14" s="28"/>
      <c r="H14" s="28"/>
      <c r="I14" s="28"/>
    </row>
    <row r="15" spans="1:10" ht="18" customHeight="1">
      <c r="A15" s="906" t="s">
        <v>46</v>
      </c>
      <c r="B15" s="906"/>
      <c r="C15" s="906"/>
      <c r="D15" s="906"/>
      <c r="E15" s="906"/>
      <c r="F15" s="906"/>
      <c r="G15" s="906"/>
      <c r="H15" s="906"/>
      <c r="I15" s="906"/>
      <c r="J15" s="906"/>
    </row>
    <row r="16" spans="1:10" ht="18" customHeight="1">
      <c r="A16" s="904" t="s">
        <v>47</v>
      </c>
      <c r="B16" s="904"/>
      <c r="C16" s="904"/>
      <c r="D16" s="904"/>
      <c r="E16" s="904"/>
      <c r="F16" s="904"/>
      <c r="G16" s="904"/>
      <c r="H16" s="904"/>
      <c r="I16" s="904"/>
      <c r="J16" s="904"/>
    </row>
    <row r="17" spans="1:10" ht="18" customHeight="1">
      <c r="A17" s="904" t="s">
        <v>230</v>
      </c>
      <c r="B17" s="904"/>
      <c r="C17" s="904"/>
      <c r="D17" s="904"/>
      <c r="E17" s="904"/>
      <c r="F17" s="904"/>
      <c r="G17" s="904"/>
      <c r="H17" s="904"/>
      <c r="I17" s="904"/>
      <c r="J17" s="904"/>
    </row>
    <row r="18" spans="1:10">
      <c r="C18" s="28"/>
      <c r="D18" s="28"/>
      <c r="E18" s="28"/>
      <c r="F18" s="28"/>
      <c r="G18" s="28"/>
      <c r="H18" s="28"/>
      <c r="I18" s="28"/>
    </row>
    <row r="19" spans="1:10" ht="18.75" customHeight="1">
      <c r="A19" s="904" t="s">
        <v>49</v>
      </c>
      <c r="B19" s="904"/>
      <c r="C19" s="904"/>
      <c r="D19" s="904"/>
      <c r="E19" s="904"/>
      <c r="F19" s="904"/>
      <c r="G19" s="904"/>
      <c r="H19" s="904"/>
      <c r="I19" s="904"/>
      <c r="J19" s="904"/>
    </row>
    <row r="20" spans="1:10" ht="24" customHeight="1">
      <c r="A20" s="904" t="s">
        <v>164</v>
      </c>
      <c r="B20" s="904"/>
      <c r="C20" s="904"/>
      <c r="D20" s="904"/>
      <c r="E20" s="904"/>
      <c r="F20" s="904"/>
      <c r="G20" s="904"/>
      <c r="H20" s="904"/>
      <c r="I20" s="904"/>
      <c r="J20" s="904"/>
    </row>
    <row r="21" spans="1:10" ht="15.75">
      <c r="A21" s="65"/>
      <c r="B21" s="66"/>
      <c r="C21" s="67"/>
      <c r="D21" s="67"/>
      <c r="E21" s="67"/>
      <c r="F21" s="67"/>
      <c r="G21" s="67"/>
      <c r="H21" s="67"/>
      <c r="I21" s="67"/>
      <c r="J21" s="65"/>
    </row>
    <row r="22" spans="1:10" ht="15.75">
      <c r="A22" s="904" t="s">
        <v>53</v>
      </c>
      <c r="B22" s="904"/>
      <c r="C22" s="904"/>
      <c r="D22" s="904"/>
      <c r="E22" s="904"/>
      <c r="F22" s="904"/>
      <c r="G22" s="904"/>
      <c r="H22" s="904"/>
      <c r="I22" s="904"/>
      <c r="J22" s="904"/>
    </row>
    <row r="23" spans="1:10" ht="18">
      <c r="C23" s="63"/>
      <c r="D23" s="63"/>
      <c r="E23" s="28"/>
      <c r="F23" s="28"/>
      <c r="G23" s="28"/>
      <c r="H23" s="28"/>
      <c r="I23" s="28"/>
    </row>
    <row r="24" spans="1:10">
      <c r="C24" s="28"/>
      <c r="D24" s="28"/>
      <c r="E24" s="28"/>
      <c r="F24" s="28"/>
      <c r="G24" s="28"/>
      <c r="H24" s="28"/>
      <c r="I24" s="28"/>
    </row>
    <row r="25" spans="1:10">
      <c r="C25" s="28"/>
      <c r="D25" s="28"/>
      <c r="E25" s="28"/>
      <c r="F25" s="28"/>
      <c r="G25" s="28"/>
      <c r="H25" s="28"/>
      <c r="I25" s="28"/>
    </row>
    <row r="26" spans="1:10">
      <c r="C26" s="28"/>
      <c r="D26" s="28"/>
      <c r="E26" s="28"/>
      <c r="F26" s="28"/>
      <c r="G26" s="28"/>
      <c r="H26" s="28"/>
      <c r="I26" s="28"/>
    </row>
    <row r="28" spans="1:10">
      <c r="F28" s="905" t="s">
        <v>197</v>
      </c>
      <c r="G28" s="905"/>
      <c r="H28" s="905"/>
      <c r="I28" s="905"/>
      <c r="J28" s="905"/>
    </row>
    <row r="29" spans="1:10">
      <c r="F29" s="905"/>
      <c r="G29" s="905"/>
      <c r="H29" s="905"/>
      <c r="I29" s="905"/>
      <c r="J29" s="905"/>
    </row>
    <row r="30" spans="1:10">
      <c r="F30" s="903" t="s">
        <v>165</v>
      </c>
      <c r="G30" s="903"/>
      <c r="H30" s="903"/>
      <c r="I30" s="903"/>
      <c r="J30" s="903"/>
    </row>
    <row r="31" spans="1:10">
      <c r="F31" s="903"/>
      <c r="G31" s="903"/>
      <c r="H31" s="903"/>
      <c r="I31" s="903"/>
      <c r="J31" s="903"/>
    </row>
    <row r="32" spans="1:10">
      <c r="F32" s="903" t="s">
        <v>50</v>
      </c>
      <c r="G32" s="903"/>
      <c r="H32" s="903"/>
      <c r="I32" s="903"/>
      <c r="J32" s="903"/>
    </row>
    <row r="33" spans="6:10">
      <c r="F33" s="903"/>
      <c r="G33" s="903"/>
      <c r="H33" s="903"/>
      <c r="I33" s="903"/>
      <c r="J33" s="903"/>
    </row>
    <row r="34" spans="6:10">
      <c r="F34" s="903" t="s">
        <v>51</v>
      </c>
      <c r="G34" s="903"/>
      <c r="H34" s="903"/>
      <c r="I34" s="903"/>
      <c r="J34" s="903"/>
    </row>
    <row r="35" spans="6:10">
      <c r="F35" s="903"/>
      <c r="G35" s="903"/>
      <c r="H35" s="903"/>
      <c r="I35" s="903"/>
      <c r="J35" s="903"/>
    </row>
    <row r="36" spans="6:10" ht="12.75" customHeight="1">
      <c r="F36" s="905" t="s">
        <v>220</v>
      </c>
      <c r="G36" s="905"/>
      <c r="H36" s="905"/>
      <c r="I36" s="905"/>
      <c r="J36" s="905"/>
    </row>
    <row r="37" spans="6:10">
      <c r="F37" s="905"/>
      <c r="G37" s="905"/>
      <c r="H37" s="905"/>
      <c r="I37" s="905"/>
      <c r="J37" s="905"/>
    </row>
    <row r="38" spans="6:10">
      <c r="F38" s="905"/>
      <c r="G38" s="905"/>
      <c r="H38" s="905"/>
      <c r="I38" s="905"/>
      <c r="J38" s="905"/>
    </row>
    <row r="39" spans="6:10">
      <c r="F39" s="903"/>
      <c r="G39" s="903"/>
      <c r="H39" s="903"/>
      <c r="I39" s="903"/>
      <c r="J39" s="903"/>
    </row>
  </sheetData>
  <mergeCells count="17">
    <mergeCell ref="A15:J15"/>
    <mergeCell ref="F1:J1"/>
    <mergeCell ref="F3:J3"/>
    <mergeCell ref="F5:J5"/>
    <mergeCell ref="F4:J4"/>
    <mergeCell ref="F7:J7"/>
    <mergeCell ref="F34:J35"/>
    <mergeCell ref="A16:J16"/>
    <mergeCell ref="A17:J17"/>
    <mergeCell ref="F39:J39"/>
    <mergeCell ref="F36:J38"/>
    <mergeCell ref="A19:J19"/>
    <mergeCell ref="A20:J20"/>
    <mergeCell ref="A22:J22"/>
    <mergeCell ref="F28:J29"/>
    <mergeCell ref="F30:J31"/>
    <mergeCell ref="F32:J33"/>
  </mergeCells>
  <phoneticPr fontId="5" type="noConversion"/>
  <pageMargins left="0.59055118110236227" right="0.59055118110236227" top="0.59055118110236227" bottom="0.59055118110236227" header="0.51181102362204722" footer="0.51181102362204722"/>
  <pageSetup paperSize="9" scale="95" orientation="landscape" r:id="rId1"/>
  <headerFooter alignWithMargins="0"/>
</worksheet>
</file>

<file path=xl/worksheets/sheet3.xml><?xml version="1.0" encoding="utf-8"?>
<worksheet xmlns="http://schemas.openxmlformats.org/spreadsheetml/2006/main" xmlns:r="http://schemas.openxmlformats.org/officeDocument/2006/relationships">
  <dimension ref="A1:BA25"/>
  <sheetViews>
    <sheetView view="pageBreakPreview" zoomScale="75" zoomScaleSheetLayoutView="75" workbookViewId="0">
      <selection activeCell="U19" sqref="U19"/>
    </sheetView>
  </sheetViews>
  <sheetFormatPr defaultColWidth="3.42578125" defaultRowHeight="27" customHeight="1"/>
  <cols>
    <col min="1" max="48" width="3.42578125" style="3" customWidth="1"/>
    <col min="49" max="49" width="3.85546875" style="3" customWidth="1"/>
    <col min="50" max="16384" width="3.42578125" style="3"/>
  </cols>
  <sheetData>
    <row r="1" spans="1:53" ht="27" customHeight="1">
      <c r="A1" s="912" t="s">
        <v>32</v>
      </c>
      <c r="B1" s="912"/>
      <c r="C1" s="912"/>
      <c r="D1" s="912"/>
      <c r="E1" s="912"/>
      <c r="F1" s="912"/>
      <c r="G1" s="912"/>
      <c r="H1" s="912"/>
      <c r="I1" s="912"/>
      <c r="J1" s="912"/>
      <c r="K1" s="912"/>
      <c r="L1" s="912"/>
      <c r="M1" s="912"/>
      <c r="N1" s="912"/>
      <c r="O1" s="912"/>
      <c r="P1" s="912"/>
      <c r="Q1" s="912"/>
      <c r="R1" s="912"/>
      <c r="S1" s="912"/>
      <c r="T1" s="912"/>
      <c r="U1" s="912"/>
      <c r="V1" s="912"/>
      <c r="W1" s="912"/>
      <c r="X1" s="912"/>
      <c r="Y1" s="912"/>
      <c r="Z1" s="912"/>
      <c r="AA1" s="912"/>
      <c r="AB1" s="912"/>
      <c r="AC1" s="912"/>
      <c r="AD1" s="912"/>
      <c r="AE1" s="912"/>
      <c r="AF1" s="912"/>
      <c r="AG1" s="912"/>
      <c r="AH1" s="912"/>
      <c r="AI1" s="912"/>
      <c r="AJ1" s="912"/>
      <c r="AK1" s="912"/>
      <c r="AL1" s="912"/>
      <c r="AM1" s="912"/>
      <c r="AN1" s="912"/>
      <c r="AO1" s="912"/>
      <c r="AP1" s="912"/>
      <c r="AQ1" s="912"/>
      <c r="AR1" s="912"/>
      <c r="AS1" s="912"/>
      <c r="AT1" s="912"/>
      <c r="AU1" s="912"/>
      <c r="AV1" s="912"/>
      <c r="AW1" s="912"/>
      <c r="AX1" s="912"/>
      <c r="AY1" s="912"/>
      <c r="AZ1" s="912"/>
      <c r="BA1" s="912"/>
    </row>
    <row r="2" spans="1:53" ht="27" customHeight="1" thickBot="1"/>
    <row r="3" spans="1:53" ht="26.25" customHeight="1">
      <c r="A3" s="924" t="s">
        <v>25</v>
      </c>
      <c r="B3" s="915" t="s">
        <v>1</v>
      </c>
      <c r="C3" s="916"/>
      <c r="D3" s="916"/>
      <c r="E3" s="917"/>
      <c r="F3" s="924" t="s">
        <v>2</v>
      </c>
      <c r="G3" s="915" t="s">
        <v>3</v>
      </c>
      <c r="H3" s="916"/>
      <c r="I3" s="917"/>
      <c r="J3" s="924" t="s">
        <v>4</v>
      </c>
      <c r="K3" s="915" t="s">
        <v>5</v>
      </c>
      <c r="L3" s="916"/>
      <c r="M3" s="916"/>
      <c r="N3" s="917"/>
      <c r="O3" s="915" t="s">
        <v>6</v>
      </c>
      <c r="P3" s="916"/>
      <c r="Q3" s="916"/>
      <c r="R3" s="917"/>
      <c r="S3" s="924" t="s">
        <v>21</v>
      </c>
      <c r="T3" s="915" t="s">
        <v>8</v>
      </c>
      <c r="U3" s="916"/>
      <c r="V3" s="917"/>
      <c r="W3" s="924" t="s">
        <v>7</v>
      </c>
      <c r="X3" s="916" t="s">
        <v>10</v>
      </c>
      <c r="Y3" s="916"/>
      <c r="Z3" s="917"/>
      <c r="AA3" s="924" t="s">
        <v>9</v>
      </c>
      <c r="AB3" s="915" t="s">
        <v>12</v>
      </c>
      <c r="AC3" s="916"/>
      <c r="AD3" s="916"/>
      <c r="AE3" s="917"/>
      <c r="AF3" s="936" t="s">
        <v>11</v>
      </c>
      <c r="AG3" s="928" t="s">
        <v>15</v>
      </c>
      <c r="AH3" s="928"/>
      <c r="AI3" s="929"/>
      <c r="AJ3" s="936" t="s">
        <v>13</v>
      </c>
      <c r="AK3" s="927" t="s">
        <v>16</v>
      </c>
      <c r="AL3" s="928"/>
      <c r="AM3" s="928"/>
      <c r="AN3" s="929"/>
      <c r="AO3" s="927" t="s">
        <v>17</v>
      </c>
      <c r="AP3" s="928"/>
      <c r="AQ3" s="928"/>
      <c r="AR3" s="929"/>
      <c r="AS3" s="936" t="s">
        <v>14</v>
      </c>
      <c r="AT3" s="927" t="s">
        <v>18</v>
      </c>
      <c r="AU3" s="928"/>
      <c r="AV3" s="929"/>
      <c r="AW3" s="936" t="s">
        <v>20</v>
      </c>
      <c r="AX3" s="927" t="s">
        <v>19</v>
      </c>
      <c r="AY3" s="928"/>
      <c r="AZ3" s="928"/>
      <c r="BA3" s="929"/>
    </row>
    <row r="4" spans="1:53" ht="9.75" customHeight="1">
      <c r="A4" s="925"/>
      <c r="B4" s="918"/>
      <c r="C4" s="919"/>
      <c r="D4" s="919"/>
      <c r="E4" s="920"/>
      <c r="F4" s="925"/>
      <c r="G4" s="918"/>
      <c r="H4" s="919"/>
      <c r="I4" s="920"/>
      <c r="J4" s="925"/>
      <c r="K4" s="918"/>
      <c r="L4" s="919"/>
      <c r="M4" s="919"/>
      <c r="N4" s="920"/>
      <c r="O4" s="918"/>
      <c r="P4" s="919"/>
      <c r="Q4" s="919"/>
      <c r="R4" s="920"/>
      <c r="S4" s="925"/>
      <c r="T4" s="918"/>
      <c r="U4" s="919"/>
      <c r="V4" s="920"/>
      <c r="W4" s="925"/>
      <c r="X4" s="919"/>
      <c r="Y4" s="919"/>
      <c r="Z4" s="920"/>
      <c r="AA4" s="925"/>
      <c r="AB4" s="918"/>
      <c r="AC4" s="919"/>
      <c r="AD4" s="919"/>
      <c r="AE4" s="920"/>
      <c r="AF4" s="937"/>
      <c r="AG4" s="931"/>
      <c r="AH4" s="931"/>
      <c r="AI4" s="932"/>
      <c r="AJ4" s="937"/>
      <c r="AK4" s="930"/>
      <c r="AL4" s="931"/>
      <c r="AM4" s="931"/>
      <c r="AN4" s="932"/>
      <c r="AO4" s="930"/>
      <c r="AP4" s="931"/>
      <c r="AQ4" s="931"/>
      <c r="AR4" s="932"/>
      <c r="AS4" s="937"/>
      <c r="AT4" s="930"/>
      <c r="AU4" s="931"/>
      <c r="AV4" s="932"/>
      <c r="AW4" s="937"/>
      <c r="AX4" s="930"/>
      <c r="AY4" s="931"/>
      <c r="AZ4" s="931"/>
      <c r="BA4" s="932"/>
    </row>
    <row r="5" spans="1:53" ht="6.75" customHeight="1" thickBot="1">
      <c r="A5" s="925"/>
      <c r="B5" s="921"/>
      <c r="C5" s="922"/>
      <c r="D5" s="922"/>
      <c r="E5" s="923"/>
      <c r="F5" s="925"/>
      <c r="G5" s="921"/>
      <c r="H5" s="922"/>
      <c r="I5" s="923"/>
      <c r="J5" s="925"/>
      <c r="K5" s="921"/>
      <c r="L5" s="922"/>
      <c r="M5" s="922"/>
      <c r="N5" s="923"/>
      <c r="O5" s="921"/>
      <c r="P5" s="922"/>
      <c r="Q5" s="922"/>
      <c r="R5" s="923"/>
      <c r="S5" s="925"/>
      <c r="T5" s="921"/>
      <c r="U5" s="922"/>
      <c r="V5" s="923"/>
      <c r="W5" s="925"/>
      <c r="X5" s="922"/>
      <c r="Y5" s="922"/>
      <c r="Z5" s="923"/>
      <c r="AA5" s="925"/>
      <c r="AB5" s="921"/>
      <c r="AC5" s="922"/>
      <c r="AD5" s="922"/>
      <c r="AE5" s="923"/>
      <c r="AF5" s="937"/>
      <c r="AG5" s="934"/>
      <c r="AH5" s="934"/>
      <c r="AI5" s="935"/>
      <c r="AJ5" s="937"/>
      <c r="AK5" s="933"/>
      <c r="AL5" s="934"/>
      <c r="AM5" s="934"/>
      <c r="AN5" s="935"/>
      <c r="AO5" s="933"/>
      <c r="AP5" s="934"/>
      <c r="AQ5" s="934"/>
      <c r="AR5" s="935"/>
      <c r="AS5" s="937"/>
      <c r="AT5" s="933"/>
      <c r="AU5" s="934"/>
      <c r="AV5" s="935"/>
      <c r="AW5" s="937"/>
      <c r="AX5" s="933"/>
      <c r="AY5" s="934"/>
      <c r="AZ5" s="934"/>
      <c r="BA5" s="935"/>
    </row>
    <row r="6" spans="1:53" ht="23.25" customHeight="1">
      <c r="A6" s="925"/>
      <c r="B6" s="48">
        <v>1</v>
      </c>
      <c r="C6" s="49">
        <v>8</v>
      </c>
      <c r="D6" s="49">
        <v>15</v>
      </c>
      <c r="E6" s="50">
        <v>22</v>
      </c>
      <c r="F6" s="925"/>
      <c r="G6" s="48">
        <v>6</v>
      </c>
      <c r="H6" s="49">
        <v>13</v>
      </c>
      <c r="I6" s="50">
        <v>20</v>
      </c>
      <c r="J6" s="925"/>
      <c r="K6" s="48">
        <v>3</v>
      </c>
      <c r="L6" s="49">
        <v>10</v>
      </c>
      <c r="M6" s="49">
        <v>17</v>
      </c>
      <c r="N6" s="50">
        <v>24</v>
      </c>
      <c r="O6" s="51">
        <v>1</v>
      </c>
      <c r="P6" s="49">
        <v>8</v>
      </c>
      <c r="Q6" s="49">
        <v>15</v>
      </c>
      <c r="R6" s="50">
        <v>22</v>
      </c>
      <c r="S6" s="925"/>
      <c r="T6" s="48">
        <v>5</v>
      </c>
      <c r="U6" s="49">
        <v>12</v>
      </c>
      <c r="V6" s="50">
        <v>19</v>
      </c>
      <c r="W6" s="925"/>
      <c r="X6" s="48">
        <v>2</v>
      </c>
      <c r="Y6" s="49">
        <v>9</v>
      </c>
      <c r="Z6" s="50">
        <v>16</v>
      </c>
      <c r="AA6" s="925"/>
      <c r="AB6" s="48">
        <v>2</v>
      </c>
      <c r="AC6" s="49">
        <v>9</v>
      </c>
      <c r="AD6" s="49">
        <v>16</v>
      </c>
      <c r="AE6" s="52">
        <v>23</v>
      </c>
      <c r="AF6" s="937"/>
      <c r="AG6" s="53">
        <v>6</v>
      </c>
      <c r="AH6" s="54">
        <v>13</v>
      </c>
      <c r="AI6" s="52">
        <v>20</v>
      </c>
      <c r="AJ6" s="937"/>
      <c r="AK6" s="53">
        <v>4</v>
      </c>
      <c r="AL6" s="54">
        <v>11</v>
      </c>
      <c r="AM6" s="54">
        <v>18</v>
      </c>
      <c r="AN6" s="52">
        <v>25</v>
      </c>
      <c r="AO6" s="55">
        <v>1</v>
      </c>
      <c r="AP6" s="54">
        <v>8</v>
      </c>
      <c r="AQ6" s="54">
        <v>15</v>
      </c>
      <c r="AR6" s="52">
        <v>22</v>
      </c>
      <c r="AS6" s="937"/>
      <c r="AT6" s="53">
        <v>6</v>
      </c>
      <c r="AU6" s="54">
        <v>13</v>
      </c>
      <c r="AV6" s="52">
        <v>20</v>
      </c>
      <c r="AW6" s="937"/>
      <c r="AX6" s="53">
        <v>3</v>
      </c>
      <c r="AY6" s="54">
        <v>10</v>
      </c>
      <c r="AZ6" s="54">
        <v>17</v>
      </c>
      <c r="BA6" s="52">
        <v>24</v>
      </c>
    </row>
    <row r="7" spans="1:53" ht="23.25" customHeight="1" thickBot="1">
      <c r="A7" s="926"/>
      <c r="B7" s="20">
        <v>7</v>
      </c>
      <c r="C7" s="21">
        <v>14</v>
      </c>
      <c r="D7" s="21">
        <v>21</v>
      </c>
      <c r="E7" s="29">
        <v>28</v>
      </c>
      <c r="F7" s="926"/>
      <c r="G7" s="20">
        <v>12</v>
      </c>
      <c r="H7" s="21">
        <v>19</v>
      </c>
      <c r="I7" s="29">
        <v>26</v>
      </c>
      <c r="J7" s="926"/>
      <c r="K7" s="20">
        <v>9</v>
      </c>
      <c r="L7" s="21">
        <v>16</v>
      </c>
      <c r="M7" s="21">
        <v>23</v>
      </c>
      <c r="N7" s="29">
        <v>30</v>
      </c>
      <c r="O7" s="20">
        <v>7</v>
      </c>
      <c r="P7" s="21">
        <v>14</v>
      </c>
      <c r="Q7" s="21">
        <v>21</v>
      </c>
      <c r="R7" s="29">
        <v>28</v>
      </c>
      <c r="S7" s="925"/>
      <c r="T7" s="56">
        <v>11</v>
      </c>
      <c r="U7" s="57">
        <v>18</v>
      </c>
      <c r="V7" s="29">
        <v>25</v>
      </c>
      <c r="W7" s="926"/>
      <c r="X7" s="20">
        <v>8</v>
      </c>
      <c r="Y7" s="21">
        <v>15</v>
      </c>
      <c r="Z7" s="29">
        <v>22</v>
      </c>
      <c r="AA7" s="926"/>
      <c r="AB7" s="20">
        <v>8</v>
      </c>
      <c r="AC7" s="21">
        <v>15</v>
      </c>
      <c r="AD7" s="21">
        <v>22</v>
      </c>
      <c r="AE7" s="23">
        <v>29</v>
      </c>
      <c r="AF7" s="938"/>
      <c r="AG7" s="30">
        <v>12</v>
      </c>
      <c r="AH7" s="22">
        <v>19</v>
      </c>
      <c r="AI7" s="23">
        <v>26</v>
      </c>
      <c r="AJ7" s="938"/>
      <c r="AK7" s="30">
        <v>10</v>
      </c>
      <c r="AL7" s="22">
        <v>17</v>
      </c>
      <c r="AM7" s="22">
        <v>24</v>
      </c>
      <c r="AN7" s="23">
        <v>31</v>
      </c>
      <c r="AO7" s="30">
        <v>7</v>
      </c>
      <c r="AP7" s="22">
        <v>14</v>
      </c>
      <c r="AQ7" s="22">
        <v>21</v>
      </c>
      <c r="AR7" s="23">
        <v>28</v>
      </c>
      <c r="AS7" s="938"/>
      <c r="AT7" s="30">
        <v>12</v>
      </c>
      <c r="AU7" s="22">
        <v>19</v>
      </c>
      <c r="AV7" s="23">
        <v>26</v>
      </c>
      <c r="AW7" s="938"/>
      <c r="AX7" s="30">
        <v>9</v>
      </c>
      <c r="AY7" s="22">
        <v>16</v>
      </c>
      <c r="AZ7" s="22">
        <v>23</v>
      </c>
      <c r="BA7" s="58">
        <v>31</v>
      </c>
    </row>
    <row r="8" spans="1:53" ht="32.25" customHeight="1" thickBot="1">
      <c r="A8" s="36">
        <v>1</v>
      </c>
      <c r="B8" s="38"/>
      <c r="C8" s="38"/>
      <c r="D8" s="38"/>
      <c r="E8" s="38"/>
      <c r="F8" s="38"/>
      <c r="G8" s="38"/>
      <c r="H8" s="38"/>
      <c r="I8" s="38"/>
      <c r="J8" s="38"/>
      <c r="K8" s="38"/>
      <c r="L8" s="38"/>
      <c r="M8" s="38"/>
      <c r="N8" s="38"/>
      <c r="O8" s="38"/>
      <c r="P8" s="31"/>
      <c r="Q8" s="38"/>
      <c r="R8" s="31"/>
      <c r="S8" s="37"/>
      <c r="T8" s="37"/>
      <c r="U8" s="37" t="s">
        <v>225</v>
      </c>
      <c r="V8" s="38" t="s">
        <v>225</v>
      </c>
      <c r="W8" s="32"/>
      <c r="X8" s="32"/>
      <c r="Y8" s="35"/>
      <c r="Z8" s="35"/>
      <c r="AA8" s="35"/>
      <c r="AB8" s="35"/>
      <c r="AC8" s="35"/>
      <c r="AD8" s="35"/>
      <c r="AE8" s="35"/>
      <c r="AF8" s="35"/>
      <c r="AG8" s="35"/>
      <c r="AH8" s="35"/>
      <c r="AI8" s="35"/>
      <c r="AJ8" s="35"/>
      <c r="AK8" s="35"/>
      <c r="AL8" s="35"/>
      <c r="AM8" s="35"/>
      <c r="AN8" s="35"/>
      <c r="AO8" s="35"/>
      <c r="AP8" s="35"/>
      <c r="AQ8" s="35" t="s">
        <v>182</v>
      </c>
      <c r="AR8" s="35" t="s">
        <v>182</v>
      </c>
      <c r="AS8" s="35" t="s">
        <v>225</v>
      </c>
      <c r="AT8" s="35" t="s">
        <v>225</v>
      </c>
      <c r="AU8" s="35" t="s">
        <v>225</v>
      </c>
      <c r="AV8" s="35" t="s">
        <v>225</v>
      </c>
      <c r="AW8" s="35" t="s">
        <v>225</v>
      </c>
      <c r="AX8" s="35" t="s">
        <v>225</v>
      </c>
      <c r="AY8" s="35" t="s">
        <v>225</v>
      </c>
      <c r="AZ8" s="35" t="s">
        <v>225</v>
      </c>
      <c r="BA8" s="35" t="s">
        <v>225</v>
      </c>
    </row>
    <row r="9" spans="1:53" ht="32.25" customHeight="1" thickBot="1">
      <c r="A9" s="40">
        <v>2</v>
      </c>
      <c r="B9" s="38"/>
      <c r="C9" s="38"/>
      <c r="D9" s="38"/>
      <c r="E9" s="38"/>
      <c r="F9" s="38"/>
      <c r="G9" s="38" t="s">
        <v>224</v>
      </c>
      <c r="H9" s="38" t="s">
        <v>183</v>
      </c>
      <c r="I9" s="38" t="s">
        <v>183</v>
      </c>
      <c r="J9" s="38" t="s">
        <v>183</v>
      </c>
      <c r="K9" s="38"/>
      <c r="L9" s="38"/>
      <c r="M9" s="38"/>
      <c r="N9" s="38"/>
      <c r="O9" s="38"/>
      <c r="P9" s="38"/>
      <c r="Q9" s="38"/>
      <c r="R9" s="32"/>
      <c r="S9" s="37"/>
      <c r="T9" s="37"/>
      <c r="U9" s="37" t="s">
        <v>225</v>
      </c>
      <c r="V9" s="38" t="s">
        <v>225</v>
      </c>
      <c r="W9" s="38"/>
      <c r="X9" s="38"/>
      <c r="Y9" s="38"/>
      <c r="Z9" s="38"/>
      <c r="AA9" s="38"/>
      <c r="AB9" s="38"/>
      <c r="AC9" s="38"/>
      <c r="AD9" s="38" t="s">
        <v>183</v>
      </c>
      <c r="AE9" s="38" t="s">
        <v>183</v>
      </c>
      <c r="AF9" s="38" t="s">
        <v>183</v>
      </c>
      <c r="AG9" s="38"/>
      <c r="AH9" s="38"/>
      <c r="AI9" s="38"/>
      <c r="AJ9" s="38"/>
      <c r="AK9" s="38"/>
      <c r="AL9" s="38"/>
      <c r="AM9" s="38"/>
      <c r="AN9" s="38"/>
      <c r="AO9" s="38" t="s">
        <v>224</v>
      </c>
      <c r="AP9" s="38" t="s">
        <v>182</v>
      </c>
      <c r="AQ9" s="222" t="s">
        <v>225</v>
      </c>
      <c r="AR9" s="35" t="s">
        <v>225</v>
      </c>
      <c r="AS9" s="38" t="s">
        <v>225</v>
      </c>
      <c r="AT9" s="41" t="s">
        <v>225</v>
      </c>
      <c r="AU9" s="41" t="s">
        <v>225</v>
      </c>
      <c r="AV9" s="41" t="s">
        <v>225</v>
      </c>
      <c r="AW9" s="41" t="s">
        <v>225</v>
      </c>
      <c r="AX9" s="41" t="s">
        <v>225</v>
      </c>
      <c r="AY9" s="41" t="s">
        <v>225</v>
      </c>
      <c r="AZ9" s="42" t="s">
        <v>225</v>
      </c>
      <c r="BA9" s="43" t="s">
        <v>225</v>
      </c>
    </row>
    <row r="10" spans="1:53" ht="32.25" customHeight="1" thickBot="1">
      <c r="A10" s="40">
        <v>3</v>
      </c>
      <c r="B10" s="38"/>
      <c r="C10" s="38"/>
      <c r="D10" s="38"/>
      <c r="E10" s="38"/>
      <c r="F10" s="38"/>
      <c r="G10" s="38"/>
      <c r="H10" s="38"/>
      <c r="I10" s="38"/>
      <c r="J10" s="38"/>
      <c r="K10" s="38"/>
      <c r="L10" s="38" t="s">
        <v>183</v>
      </c>
      <c r="M10" s="38" t="s">
        <v>183</v>
      </c>
      <c r="N10" s="38" t="s">
        <v>183</v>
      </c>
      <c r="O10" s="38"/>
      <c r="P10" s="38"/>
      <c r="Q10" s="38"/>
      <c r="R10" s="32"/>
      <c r="S10" s="37"/>
      <c r="T10" s="37" t="s">
        <v>182</v>
      </c>
      <c r="U10" s="37" t="s">
        <v>225</v>
      </c>
      <c r="V10" s="38" t="s">
        <v>225</v>
      </c>
      <c r="W10" s="38"/>
      <c r="X10" s="38"/>
      <c r="Y10" s="38"/>
      <c r="Z10" s="38"/>
      <c r="AA10" s="38"/>
      <c r="AB10" s="38"/>
      <c r="AC10" s="38"/>
      <c r="AD10" s="38"/>
      <c r="AE10" s="38"/>
      <c r="AF10" s="38"/>
      <c r="AG10" s="38"/>
      <c r="AH10" s="38"/>
      <c r="AI10" s="38"/>
      <c r="AJ10" s="38"/>
      <c r="AK10" s="38"/>
      <c r="AL10" s="38" t="s">
        <v>183</v>
      </c>
      <c r="AM10" s="38" t="s">
        <v>183</v>
      </c>
      <c r="AN10" s="38" t="s">
        <v>183</v>
      </c>
      <c r="AO10" s="38" t="s">
        <v>224</v>
      </c>
      <c r="AP10" s="38" t="s">
        <v>224</v>
      </c>
      <c r="AQ10" s="35" t="s">
        <v>182</v>
      </c>
      <c r="AR10" s="38" t="s">
        <v>183</v>
      </c>
      <c r="AS10" s="38" t="s">
        <v>183</v>
      </c>
      <c r="AT10" s="37" t="s">
        <v>183</v>
      </c>
      <c r="AU10" s="37" t="s">
        <v>183</v>
      </c>
      <c r="AV10" s="37" t="s">
        <v>225</v>
      </c>
      <c r="AW10" s="37" t="s">
        <v>225</v>
      </c>
      <c r="AX10" s="37" t="s">
        <v>225</v>
      </c>
      <c r="AY10" s="37" t="s">
        <v>225</v>
      </c>
      <c r="AZ10" s="39" t="s">
        <v>225</v>
      </c>
      <c r="BA10" s="44" t="s">
        <v>225</v>
      </c>
    </row>
    <row r="11" spans="1:53" ht="32.25" customHeight="1" thickBot="1">
      <c r="A11" s="40">
        <v>4</v>
      </c>
      <c r="B11" s="38"/>
      <c r="C11" s="38"/>
      <c r="D11" s="38"/>
      <c r="E11" s="38"/>
      <c r="F11" s="38"/>
      <c r="G11" s="38"/>
      <c r="H11" s="38"/>
      <c r="I11" s="38" t="s">
        <v>183</v>
      </c>
      <c r="J11" s="38" t="s">
        <v>183</v>
      </c>
      <c r="K11" s="38" t="s">
        <v>183</v>
      </c>
      <c r="L11" s="38"/>
      <c r="M11" s="38"/>
      <c r="N11" s="38"/>
      <c r="O11" s="38"/>
      <c r="P11" s="38"/>
      <c r="Q11" s="38"/>
      <c r="R11" s="38"/>
      <c r="S11" s="38"/>
      <c r="T11" s="37" t="s">
        <v>182</v>
      </c>
      <c r="U11" s="37" t="s">
        <v>225</v>
      </c>
      <c r="V11" s="45" t="s">
        <v>225</v>
      </c>
      <c r="W11" s="38"/>
      <c r="X11" s="38"/>
      <c r="Y11" s="38"/>
      <c r="Z11" s="38"/>
      <c r="AA11" s="38"/>
      <c r="AB11" s="38"/>
      <c r="AC11" s="38"/>
      <c r="AD11" s="38"/>
      <c r="AE11" s="38"/>
      <c r="AF11" s="38"/>
      <c r="AG11" s="38"/>
      <c r="AH11" s="38" t="s">
        <v>231</v>
      </c>
      <c r="AI11" s="35" t="s">
        <v>231</v>
      </c>
      <c r="AJ11" s="35" t="s">
        <v>231</v>
      </c>
      <c r="AK11" s="35" t="s">
        <v>231</v>
      </c>
      <c r="AL11" s="35" t="s">
        <v>182</v>
      </c>
      <c r="AM11" s="46" t="s">
        <v>226</v>
      </c>
      <c r="AN11" s="46" t="s">
        <v>226</v>
      </c>
      <c r="AO11" s="46" t="s">
        <v>226</v>
      </c>
      <c r="AP11" s="46" t="s">
        <v>226</v>
      </c>
      <c r="AQ11" s="46" t="s">
        <v>226</v>
      </c>
      <c r="AR11" s="46" t="s">
        <v>226</v>
      </c>
      <c r="AS11" s="35"/>
      <c r="AT11" s="35"/>
      <c r="AU11" s="34"/>
      <c r="AV11" s="35"/>
      <c r="AW11" s="35"/>
      <c r="AX11" s="35"/>
      <c r="AY11" s="35"/>
      <c r="AZ11" s="47"/>
      <c r="BA11" s="33"/>
    </row>
    <row r="12" spans="1:53" ht="27" customHeight="1">
      <c r="A12" s="11"/>
      <c r="B12" s="11"/>
      <c r="C12" s="11"/>
      <c r="D12" s="11"/>
      <c r="E12" s="11"/>
      <c r="F12" s="11"/>
      <c r="G12" s="11"/>
      <c r="H12" s="11"/>
      <c r="I12" s="11"/>
      <c r="J12" s="11"/>
      <c r="K12" s="11"/>
      <c r="L12" s="11"/>
      <c r="M12" s="11"/>
      <c r="N12" s="11"/>
      <c r="O12" s="11"/>
      <c r="P12" s="11"/>
      <c r="Q12" s="11"/>
      <c r="R12" s="11"/>
      <c r="S12" s="11"/>
      <c r="T12" s="11"/>
      <c r="U12" s="11"/>
      <c r="V12" s="11"/>
      <c r="W12" s="11"/>
      <c r="X12" s="12"/>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14"/>
    </row>
    <row r="13" spans="1:53" ht="27" customHeight="1">
      <c r="A13" s="13"/>
      <c r="B13" s="13"/>
      <c r="C13" s="13"/>
      <c r="D13" s="13"/>
      <c r="E13" s="13"/>
      <c r="F13" s="12"/>
      <c r="G13" s="12"/>
      <c r="H13" s="12"/>
      <c r="I13" s="12"/>
      <c r="J13" s="12"/>
      <c r="K13" s="12"/>
      <c r="L13" s="12"/>
      <c r="M13" s="12"/>
      <c r="N13" s="12"/>
      <c r="O13" s="12"/>
      <c r="P13" s="12"/>
      <c r="Q13" s="12"/>
      <c r="R13" s="12"/>
      <c r="S13" s="12"/>
      <c r="T13" s="12"/>
      <c r="U13" s="12"/>
      <c r="V13" s="12"/>
      <c r="W13" s="12"/>
      <c r="X13" s="12"/>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row>
    <row r="14" spans="1:53" ht="93" customHeight="1" thickBot="1">
      <c r="A14" s="940" t="s">
        <v>26</v>
      </c>
      <c r="B14" s="913"/>
      <c r="C14" s="913"/>
      <c r="D14" s="913"/>
      <c r="E14" s="913" t="s">
        <v>22</v>
      </c>
      <c r="F14" s="913"/>
      <c r="G14" s="913"/>
      <c r="H14" s="913"/>
      <c r="I14" s="913"/>
      <c r="J14" s="913"/>
      <c r="K14" s="913"/>
      <c r="L14" s="913" t="s">
        <v>23</v>
      </c>
      <c r="M14" s="913"/>
      <c r="N14" s="913"/>
      <c r="O14" s="913"/>
      <c r="P14" s="913"/>
      <c r="Q14" s="913"/>
      <c r="R14" s="913"/>
      <c r="S14" s="913" t="s">
        <v>232</v>
      </c>
      <c r="T14" s="913"/>
      <c r="U14" s="913"/>
      <c r="V14" s="913"/>
      <c r="W14" s="913"/>
      <c r="X14" s="913"/>
      <c r="Y14" s="913"/>
      <c r="Z14" s="913" t="s">
        <v>240</v>
      </c>
      <c r="AA14" s="913"/>
      <c r="AB14" s="913"/>
      <c r="AC14" s="913"/>
      <c r="AD14" s="913"/>
      <c r="AE14" s="913"/>
      <c r="AF14" s="913"/>
      <c r="AG14" s="914" t="s">
        <v>0</v>
      </c>
      <c r="AH14" s="914"/>
      <c r="AI14" s="914"/>
      <c r="AJ14" s="914"/>
      <c r="AK14" s="914"/>
      <c r="AL14" s="914"/>
      <c r="AM14" s="914"/>
      <c r="AN14" s="914" t="s">
        <v>24</v>
      </c>
      <c r="AO14" s="914"/>
      <c r="AP14" s="914"/>
      <c r="AQ14" s="914"/>
      <c r="AR14" s="914"/>
      <c r="AS14" s="914"/>
      <c r="AT14" s="914"/>
      <c r="AU14" s="914" t="s">
        <v>58</v>
      </c>
      <c r="AV14" s="914"/>
      <c r="AW14" s="914"/>
      <c r="AX14" s="914"/>
      <c r="AY14" s="914"/>
      <c r="AZ14" s="914"/>
      <c r="BA14" s="914"/>
    </row>
    <row r="15" spans="1:53" ht="22.5" customHeight="1" thickBot="1">
      <c r="A15" s="913"/>
      <c r="B15" s="913"/>
      <c r="C15" s="913"/>
      <c r="D15" s="913"/>
      <c r="E15" s="15"/>
      <c r="F15" s="19"/>
      <c r="G15" s="16"/>
      <c r="H15" s="17"/>
      <c r="I15" s="17"/>
      <c r="J15" s="17"/>
      <c r="K15" s="18"/>
      <c r="L15" s="941" t="s">
        <v>227</v>
      </c>
      <c r="M15" s="942"/>
      <c r="N15" s="16"/>
      <c r="O15" s="17"/>
      <c r="P15" s="17"/>
      <c r="Q15" s="17"/>
      <c r="R15" s="18"/>
      <c r="S15" s="941" t="s">
        <v>183</v>
      </c>
      <c r="T15" s="942"/>
      <c r="U15" s="16"/>
      <c r="V15" s="17"/>
      <c r="W15" s="17"/>
      <c r="X15" s="17"/>
      <c r="Y15" s="9"/>
      <c r="Z15" s="943" t="s">
        <v>231</v>
      </c>
      <c r="AA15" s="944"/>
      <c r="AB15" s="9"/>
      <c r="AC15" s="9"/>
      <c r="AD15" s="9"/>
      <c r="AE15" s="9"/>
      <c r="AF15" s="10"/>
      <c r="AG15" s="945" t="s">
        <v>182</v>
      </c>
      <c r="AH15" s="946"/>
      <c r="AI15" s="8"/>
      <c r="AJ15" s="9"/>
      <c r="AK15" s="9"/>
      <c r="AL15" s="9"/>
      <c r="AM15" s="10"/>
      <c r="AN15" s="945" t="s">
        <v>226</v>
      </c>
      <c r="AO15" s="946"/>
      <c r="AP15" s="8"/>
      <c r="AQ15" s="9"/>
      <c r="AR15" s="9"/>
      <c r="AS15" s="9"/>
      <c r="AT15" s="10"/>
      <c r="AU15" s="945" t="s">
        <v>225</v>
      </c>
      <c r="AV15" s="946"/>
      <c r="AW15" s="8"/>
      <c r="AX15" s="9"/>
      <c r="AY15" s="9"/>
      <c r="AZ15" s="9"/>
      <c r="BA15" s="9"/>
    </row>
    <row r="16" spans="1:53" ht="27" customHeight="1">
      <c r="A16" s="13"/>
      <c r="B16" s="12"/>
      <c r="C16" s="13"/>
      <c r="D16" s="13"/>
      <c r="E16" s="13"/>
      <c r="F16" s="13"/>
      <c r="G16" s="13"/>
      <c r="H16" s="13"/>
      <c r="I16" s="13"/>
      <c r="J16" s="13"/>
      <c r="K16" s="13"/>
      <c r="L16" s="13"/>
      <c r="M16" s="13"/>
      <c r="N16" s="13"/>
      <c r="O16" s="13"/>
      <c r="P16" s="13"/>
      <c r="Q16" s="13"/>
      <c r="R16" s="13"/>
      <c r="S16" s="13"/>
      <c r="T16" s="13"/>
      <c r="U16" s="13"/>
      <c r="V16" s="13"/>
      <c r="W16" s="13"/>
      <c r="X16" s="13"/>
    </row>
    <row r="17" spans="1:45" ht="27" customHeight="1">
      <c r="A17" s="13"/>
      <c r="B17" s="13"/>
      <c r="C17" s="12"/>
      <c r="D17" s="12"/>
      <c r="E17" s="12"/>
      <c r="F17" s="12"/>
      <c r="G17" s="12"/>
      <c r="H17" s="12"/>
      <c r="I17" s="12"/>
      <c r="J17" s="12"/>
      <c r="K17" s="12"/>
      <c r="L17" s="12"/>
      <c r="M17" s="12"/>
      <c r="N17" s="12"/>
      <c r="O17" s="12"/>
      <c r="P17" s="12"/>
      <c r="Q17" s="12"/>
      <c r="R17" s="12"/>
      <c r="S17" s="12"/>
      <c r="T17" s="12"/>
      <c r="U17" s="12"/>
      <c r="V17" s="12"/>
      <c r="W17" s="12"/>
      <c r="X17" s="13"/>
    </row>
    <row r="18" spans="1:45" ht="27" customHeight="1">
      <c r="A18" s="939"/>
      <c r="B18" s="939"/>
      <c r="C18" s="12"/>
      <c r="D18" s="12"/>
      <c r="E18" s="12"/>
      <c r="F18" s="12"/>
      <c r="G18" s="12"/>
      <c r="H18" s="12"/>
      <c r="I18" s="12"/>
      <c r="J18" s="12"/>
      <c r="K18" s="12"/>
      <c r="L18" s="12"/>
      <c r="M18" s="12"/>
      <c r="N18" s="12"/>
      <c r="O18" s="12"/>
      <c r="P18" s="12"/>
      <c r="Q18" s="12"/>
      <c r="R18" s="12"/>
      <c r="S18" s="12"/>
      <c r="T18" s="12"/>
      <c r="U18" s="12"/>
      <c r="V18" s="12"/>
      <c r="W18" s="12"/>
      <c r="X18" s="13"/>
      <c r="AS18" s="220" t="s">
        <v>225</v>
      </c>
    </row>
    <row r="19" spans="1:45" ht="27" customHeight="1">
      <c r="B19" s="6"/>
    </row>
    <row r="20" spans="1:45" ht="27" customHeight="1">
      <c r="B20" s="6"/>
    </row>
    <row r="21" spans="1:45" ht="27" customHeight="1">
      <c r="A21" s="4"/>
      <c r="B21" s="4"/>
      <c r="C21" s="4"/>
      <c r="D21" s="4"/>
      <c r="E21" s="4"/>
      <c r="F21" s="4"/>
      <c r="G21" s="4"/>
      <c r="H21" s="4"/>
      <c r="I21" s="4"/>
      <c r="J21" s="4"/>
      <c r="K21" s="4"/>
      <c r="L21" s="4"/>
      <c r="M21" s="4"/>
      <c r="N21" s="4"/>
      <c r="O21" s="4"/>
      <c r="P21" s="4"/>
      <c r="Q21" s="4"/>
      <c r="R21" s="4"/>
      <c r="S21" s="4"/>
      <c r="T21" s="4"/>
      <c r="U21" s="4"/>
      <c r="V21" s="4"/>
      <c r="W21" s="4"/>
    </row>
    <row r="22" spans="1:45" ht="27" customHeight="1">
      <c r="A22" s="4"/>
      <c r="B22" s="4"/>
      <c r="C22" s="4"/>
      <c r="D22" s="4"/>
      <c r="E22" s="4"/>
      <c r="F22" s="4"/>
      <c r="G22" s="4"/>
      <c r="H22" s="4"/>
      <c r="I22" s="4"/>
      <c r="J22" s="4"/>
      <c r="K22" s="4"/>
      <c r="L22" s="4"/>
      <c r="M22" s="4"/>
      <c r="N22" s="4"/>
      <c r="O22" s="4"/>
      <c r="P22" s="4"/>
      <c r="Q22" s="4"/>
      <c r="R22" s="4"/>
      <c r="S22" s="4"/>
      <c r="T22" s="4"/>
      <c r="U22" s="4"/>
      <c r="V22" s="4"/>
      <c r="W22" s="4"/>
    </row>
    <row r="23" spans="1:45" ht="27" customHeight="1">
      <c r="A23" s="4"/>
      <c r="B23" s="4"/>
      <c r="C23" s="4"/>
      <c r="D23" s="4"/>
      <c r="E23" s="4"/>
      <c r="F23" s="4"/>
      <c r="G23" s="4"/>
      <c r="H23" s="4"/>
      <c r="I23" s="4"/>
      <c r="J23" s="4"/>
      <c r="K23" s="4"/>
      <c r="L23" s="4"/>
      <c r="M23" s="4"/>
      <c r="N23" s="4"/>
      <c r="O23" s="4"/>
      <c r="P23" s="4"/>
      <c r="Q23" s="4"/>
      <c r="R23" s="4"/>
      <c r="S23" s="4"/>
      <c r="T23" s="4"/>
      <c r="U23" s="4"/>
      <c r="V23" s="4"/>
      <c r="W23" s="4"/>
    </row>
    <row r="24" spans="1:45" ht="27" customHeight="1">
      <c r="A24" s="4"/>
      <c r="B24" s="4"/>
      <c r="C24" s="4"/>
      <c r="D24" s="4"/>
      <c r="E24" s="4"/>
      <c r="F24" s="4"/>
      <c r="G24" s="4"/>
      <c r="H24" s="4"/>
      <c r="I24" s="4"/>
      <c r="J24" s="4"/>
      <c r="K24" s="4"/>
      <c r="L24" s="4"/>
      <c r="M24" s="4"/>
      <c r="N24" s="4"/>
      <c r="O24" s="4"/>
      <c r="P24" s="4"/>
      <c r="Q24" s="4"/>
      <c r="R24" s="4"/>
      <c r="S24" s="4"/>
      <c r="T24" s="4"/>
      <c r="U24" s="4"/>
      <c r="V24" s="4"/>
      <c r="W24" s="4"/>
    </row>
    <row r="25" spans="1:45" ht="27" customHeight="1">
      <c r="B25" s="7"/>
    </row>
  </sheetData>
  <mergeCells count="38">
    <mergeCell ref="AU15:AV15"/>
    <mergeCell ref="AB3:AE5"/>
    <mergeCell ref="AA3:AA7"/>
    <mergeCell ref="X3:Z5"/>
    <mergeCell ref="AJ3:AJ7"/>
    <mergeCell ref="AT3:AV5"/>
    <mergeCell ref="AS3:AS7"/>
    <mergeCell ref="AG3:AI5"/>
    <mergeCell ref="AU14:BA14"/>
    <mergeCell ref="L15:M15"/>
    <mergeCell ref="S15:T15"/>
    <mergeCell ref="Z15:AA15"/>
    <mergeCell ref="AG15:AH15"/>
    <mergeCell ref="AN15:AO15"/>
    <mergeCell ref="A18:B18"/>
    <mergeCell ref="B3:E5"/>
    <mergeCell ref="A3:A7"/>
    <mergeCell ref="F3:F7"/>
    <mergeCell ref="E14:K14"/>
    <mergeCell ref="J3:J7"/>
    <mergeCell ref="G3:I5"/>
    <mergeCell ref="A14:D15"/>
    <mergeCell ref="A1:BA1"/>
    <mergeCell ref="Z14:AF14"/>
    <mergeCell ref="AG14:AM14"/>
    <mergeCell ref="K3:N5"/>
    <mergeCell ref="O3:R5"/>
    <mergeCell ref="S3:S7"/>
    <mergeCell ref="L14:R14"/>
    <mergeCell ref="S14:Y14"/>
    <mergeCell ref="W3:W7"/>
    <mergeCell ref="AK3:AN5"/>
    <mergeCell ref="AO3:AR5"/>
    <mergeCell ref="AN14:AT14"/>
    <mergeCell ref="AF3:AF7"/>
    <mergeCell ref="T3:V5"/>
    <mergeCell ref="AX3:BA5"/>
    <mergeCell ref="AW3:AW7"/>
  </mergeCells>
  <phoneticPr fontId="5" type="noConversion"/>
  <pageMargins left="0.75" right="0.75" top="1" bottom="1" header="0.5" footer="0.5"/>
  <pageSetup paperSize="9" scale="72" orientation="landscape" r:id="rId1"/>
  <headerFooter alignWithMargins="0"/>
</worksheet>
</file>

<file path=xl/worksheets/sheet4.xml><?xml version="1.0" encoding="utf-8"?>
<worksheet xmlns="http://schemas.openxmlformats.org/spreadsheetml/2006/main" xmlns:r="http://schemas.openxmlformats.org/officeDocument/2006/relationships">
  <dimension ref="A1:N15"/>
  <sheetViews>
    <sheetView view="pageBreakPreview" zoomScaleSheetLayoutView="100" workbookViewId="0">
      <selection activeCell="G17" sqref="G17"/>
    </sheetView>
  </sheetViews>
  <sheetFormatPr defaultColWidth="9.140625" defaultRowHeight="12.75"/>
  <cols>
    <col min="1" max="1" width="9.140625" style="2"/>
    <col min="2" max="2" width="11.42578125" style="2" customWidth="1"/>
    <col min="3" max="3" width="10" style="2" customWidth="1"/>
    <col min="4" max="4" width="11.28515625" style="2" customWidth="1"/>
    <col min="5" max="5" width="3.7109375" style="2" customWidth="1"/>
    <col min="6" max="6" width="13.140625" style="2" customWidth="1"/>
    <col min="7" max="7" width="4.5703125" style="2" customWidth="1"/>
    <col min="8" max="8" width="12" style="2" customWidth="1"/>
    <col min="9" max="9" width="16.28515625" style="2" customWidth="1"/>
    <col min="10" max="10" width="17" style="2" customWidth="1"/>
    <col min="11" max="11" width="11" style="2" customWidth="1"/>
    <col min="12" max="12" width="12.5703125" style="2" customWidth="1"/>
    <col min="13" max="16384" width="9.140625" style="2"/>
  </cols>
  <sheetData>
    <row r="1" spans="1:14" ht="18">
      <c r="A1" s="947" t="s">
        <v>172</v>
      </c>
      <c r="B1" s="947"/>
      <c r="C1" s="947"/>
      <c r="D1" s="947"/>
      <c r="E1" s="947"/>
      <c r="F1" s="947"/>
      <c r="G1" s="947"/>
      <c r="H1" s="947"/>
      <c r="I1" s="947"/>
      <c r="J1" s="947"/>
      <c r="K1" s="947"/>
      <c r="L1" s="947"/>
      <c r="M1" s="947"/>
      <c r="N1" s="947"/>
    </row>
    <row r="2" spans="1:14" ht="16.5" customHeight="1"/>
    <row r="3" spans="1:14" ht="17.25" thickBot="1">
      <c r="A3" s="26"/>
      <c r="B3" s="25"/>
      <c r="C3" s="25"/>
      <c r="D3" s="25"/>
      <c r="E3" s="25"/>
      <c r="F3" s="25"/>
      <c r="G3" s="25"/>
      <c r="H3" s="25"/>
      <c r="I3" s="25"/>
      <c r="J3" s="25"/>
      <c r="K3" s="25"/>
      <c r="L3" s="25"/>
      <c r="M3" s="25"/>
      <c r="N3" s="25"/>
    </row>
    <row r="4" spans="1:14" ht="26.25" customHeight="1" thickBot="1">
      <c r="A4" s="948" t="s">
        <v>33</v>
      </c>
      <c r="B4" s="951" t="s">
        <v>57</v>
      </c>
      <c r="C4" s="952"/>
      <c r="D4" s="948" t="s">
        <v>223</v>
      </c>
      <c r="E4" s="957" t="s">
        <v>56</v>
      </c>
      <c r="F4" s="958"/>
      <c r="G4" s="958"/>
      <c r="H4" s="959"/>
      <c r="I4" s="948" t="s">
        <v>61</v>
      </c>
      <c r="J4" s="948" t="s">
        <v>60</v>
      </c>
      <c r="K4" s="948" t="s">
        <v>58</v>
      </c>
      <c r="L4" s="948" t="s">
        <v>59</v>
      </c>
      <c r="M4" s="25"/>
      <c r="N4" s="25"/>
    </row>
    <row r="5" spans="1:14" ht="33.75" customHeight="1">
      <c r="A5" s="949"/>
      <c r="B5" s="953"/>
      <c r="C5" s="954"/>
      <c r="D5" s="949"/>
      <c r="E5" s="951" t="s">
        <v>55</v>
      </c>
      <c r="F5" s="960"/>
      <c r="G5" s="951" t="s">
        <v>54</v>
      </c>
      <c r="H5" s="960"/>
      <c r="I5" s="949"/>
      <c r="J5" s="949"/>
      <c r="K5" s="949"/>
      <c r="L5" s="949"/>
      <c r="M5" s="25"/>
      <c r="N5" s="25"/>
    </row>
    <row r="6" spans="1:14">
      <c r="A6" s="949"/>
      <c r="B6" s="953"/>
      <c r="C6" s="954"/>
      <c r="D6" s="949"/>
      <c r="E6" s="961"/>
      <c r="F6" s="962"/>
      <c r="G6" s="961"/>
      <c r="H6" s="962"/>
      <c r="I6" s="949"/>
      <c r="J6" s="949"/>
      <c r="K6" s="949"/>
      <c r="L6" s="949"/>
      <c r="M6" s="25"/>
      <c r="N6" s="25"/>
    </row>
    <row r="7" spans="1:14" ht="13.5" thickBot="1">
      <c r="A7" s="950"/>
      <c r="B7" s="955"/>
      <c r="C7" s="956"/>
      <c r="D7" s="950"/>
      <c r="E7" s="963"/>
      <c r="F7" s="964"/>
      <c r="G7" s="963"/>
      <c r="H7" s="964"/>
      <c r="I7" s="950"/>
      <c r="J7" s="950"/>
      <c r="K7" s="950"/>
      <c r="L7" s="950"/>
      <c r="M7" s="25"/>
      <c r="N7" s="25"/>
    </row>
    <row r="8" spans="1:14" ht="13.5" thickBot="1">
      <c r="A8" s="1">
        <v>1</v>
      </c>
      <c r="B8" s="963">
        <v>2</v>
      </c>
      <c r="C8" s="964"/>
      <c r="D8" s="27">
        <v>3</v>
      </c>
      <c r="E8" s="957">
        <v>4</v>
      </c>
      <c r="F8" s="959"/>
      <c r="G8" s="957">
        <v>5</v>
      </c>
      <c r="H8" s="959"/>
      <c r="I8" s="27">
        <v>6</v>
      </c>
      <c r="J8" s="27">
        <v>7</v>
      </c>
      <c r="K8" s="27">
        <v>8</v>
      </c>
      <c r="L8" s="69">
        <v>9</v>
      </c>
      <c r="M8" s="25"/>
      <c r="N8" s="25"/>
    </row>
    <row r="9" spans="1:14" ht="19.5" customHeight="1" thickBot="1">
      <c r="A9" s="1">
        <v>1</v>
      </c>
      <c r="B9" s="957">
        <v>39</v>
      </c>
      <c r="C9" s="959"/>
      <c r="D9" s="27"/>
      <c r="E9" s="963"/>
      <c r="F9" s="964"/>
      <c r="G9" s="957"/>
      <c r="H9" s="959"/>
      <c r="I9" s="27">
        <v>2</v>
      </c>
      <c r="J9" s="27"/>
      <c r="K9" s="27">
        <v>11</v>
      </c>
      <c r="L9" s="69">
        <v>52</v>
      </c>
      <c r="M9" s="25"/>
      <c r="N9" s="25"/>
    </row>
    <row r="10" spans="1:14" ht="19.5" customHeight="1" thickBot="1">
      <c r="A10" s="1">
        <v>2</v>
      </c>
      <c r="B10" s="957">
        <v>30</v>
      </c>
      <c r="C10" s="959"/>
      <c r="D10" s="27">
        <v>2</v>
      </c>
      <c r="E10" s="957">
        <v>6</v>
      </c>
      <c r="F10" s="959"/>
      <c r="G10" s="957"/>
      <c r="H10" s="959"/>
      <c r="I10" s="27">
        <v>1</v>
      </c>
      <c r="J10" s="27"/>
      <c r="K10" s="27">
        <v>13</v>
      </c>
      <c r="L10" s="59">
        <v>52</v>
      </c>
      <c r="M10" s="25"/>
      <c r="N10" s="25"/>
    </row>
    <row r="11" spans="1:14" ht="19.5" customHeight="1" thickBot="1">
      <c r="A11" s="1">
        <v>3</v>
      </c>
      <c r="B11" s="957">
        <v>30</v>
      </c>
      <c r="C11" s="959"/>
      <c r="D11" s="27">
        <v>2</v>
      </c>
      <c r="E11" s="957">
        <v>10</v>
      </c>
      <c r="F11" s="959"/>
      <c r="G11" s="957"/>
      <c r="H11" s="959"/>
      <c r="I11" s="27">
        <v>2</v>
      </c>
      <c r="J11" s="27"/>
      <c r="K11" s="27">
        <v>8</v>
      </c>
      <c r="L11" s="69">
        <v>52</v>
      </c>
      <c r="M11" s="25"/>
      <c r="N11" s="25"/>
    </row>
    <row r="12" spans="1:14" ht="19.5" customHeight="1" thickBot="1">
      <c r="A12" s="1">
        <v>4</v>
      </c>
      <c r="B12" s="957">
        <v>26</v>
      </c>
      <c r="C12" s="959"/>
      <c r="D12" s="27"/>
      <c r="E12" s="957">
        <v>3</v>
      </c>
      <c r="F12" s="959"/>
      <c r="G12" s="957">
        <v>4</v>
      </c>
      <c r="H12" s="959"/>
      <c r="I12" s="27">
        <v>2</v>
      </c>
      <c r="J12" s="27">
        <v>6</v>
      </c>
      <c r="K12" s="27">
        <v>2</v>
      </c>
      <c r="L12" s="59">
        <v>43</v>
      </c>
      <c r="M12" s="25"/>
      <c r="N12" s="25"/>
    </row>
    <row r="13" spans="1:14" ht="19.5" customHeight="1" thickBot="1">
      <c r="A13" s="1" t="s">
        <v>41</v>
      </c>
      <c r="B13" s="957">
        <v>125</v>
      </c>
      <c r="C13" s="959"/>
      <c r="D13" s="27">
        <v>4</v>
      </c>
      <c r="E13" s="957">
        <v>19</v>
      </c>
      <c r="F13" s="959"/>
      <c r="G13" s="957">
        <v>4</v>
      </c>
      <c r="H13" s="959"/>
      <c r="I13" s="27">
        <v>7</v>
      </c>
      <c r="J13" s="27">
        <v>6</v>
      </c>
      <c r="K13" s="27">
        <v>34</v>
      </c>
      <c r="L13" s="69">
        <v>199</v>
      </c>
      <c r="M13" s="25"/>
      <c r="N13" s="25"/>
    </row>
    <row r="14" spans="1:14" ht="15.75">
      <c r="A14" s="24"/>
      <c r="B14" s="25"/>
      <c r="C14" s="25"/>
      <c r="D14" s="25"/>
      <c r="E14" s="25"/>
      <c r="F14" s="25"/>
      <c r="G14" s="25"/>
      <c r="H14" s="25"/>
      <c r="I14" s="25"/>
      <c r="J14" s="25"/>
      <c r="K14" s="25"/>
      <c r="L14" s="25"/>
      <c r="M14" s="25"/>
      <c r="N14" s="25"/>
    </row>
    <row r="15" spans="1:14">
      <c r="A15" s="25"/>
      <c r="B15" s="25"/>
      <c r="C15" s="25"/>
      <c r="D15" s="25"/>
      <c r="E15" s="25"/>
      <c r="F15" s="25"/>
      <c r="G15" s="25"/>
      <c r="H15" s="25"/>
      <c r="I15" s="25"/>
      <c r="J15" s="25"/>
      <c r="K15" s="25"/>
      <c r="L15" s="25"/>
      <c r="M15" s="25"/>
      <c r="N15" s="25"/>
    </row>
  </sheetData>
  <mergeCells count="29">
    <mergeCell ref="E8:F8"/>
    <mergeCell ref="E9:F9"/>
    <mergeCell ref="E10:F10"/>
    <mergeCell ref="E11:F11"/>
    <mergeCell ref="I4:I7"/>
    <mergeCell ref="B12:C12"/>
    <mergeCell ref="B13:C13"/>
    <mergeCell ref="E5:F7"/>
    <mergeCell ref="G5:H7"/>
    <mergeCell ref="G8:H8"/>
    <mergeCell ref="G9:H9"/>
    <mergeCell ref="G10:H10"/>
    <mergeCell ref="G11:H11"/>
    <mergeCell ref="G12:H12"/>
    <mergeCell ref="G13:H13"/>
    <mergeCell ref="B8:C8"/>
    <mergeCell ref="B9:C9"/>
    <mergeCell ref="B10:C10"/>
    <mergeCell ref="B11:C11"/>
    <mergeCell ref="E12:F12"/>
    <mergeCell ref="E13:F13"/>
    <mergeCell ref="A1:N1"/>
    <mergeCell ref="D4:D7"/>
    <mergeCell ref="B4:C7"/>
    <mergeCell ref="A4:A7"/>
    <mergeCell ref="E4:H4"/>
    <mergeCell ref="J4:J7"/>
    <mergeCell ref="L4:L7"/>
    <mergeCell ref="K4:K7"/>
  </mergeCells>
  <phoneticPr fontId="5" type="noConversion"/>
  <printOptions verticalCentered="1"/>
  <pageMargins left="0.78740157480314965" right="0.59055118110236227" top="0" bottom="0" header="0" footer="0"/>
  <pageSetup paperSize="9" scale="98" orientation="landscape" r:id="rId1"/>
  <headerFooter alignWithMargins="0"/>
</worksheet>
</file>

<file path=xl/worksheets/sheet5.xml><?xml version="1.0" encoding="utf-8"?>
<worksheet xmlns="http://schemas.openxmlformats.org/spreadsheetml/2006/main" xmlns:r="http://schemas.openxmlformats.org/officeDocument/2006/relationships">
  <dimension ref="A1:P110"/>
  <sheetViews>
    <sheetView topLeftCell="A76" zoomScale="55" zoomScaleNormal="55" zoomScaleSheetLayoutView="50" zoomScalePageLayoutView="50" workbookViewId="0">
      <selection activeCell="A92" sqref="A92"/>
    </sheetView>
  </sheetViews>
  <sheetFormatPr defaultColWidth="9.140625" defaultRowHeight="27.75" customHeight="1"/>
  <cols>
    <col min="1" max="1" width="14.5703125" style="2" customWidth="1"/>
    <col min="2" max="2" width="56.5703125" style="2" customWidth="1"/>
    <col min="3" max="3" width="22.7109375" style="2" customWidth="1"/>
    <col min="4" max="4" width="13.5703125" style="2" customWidth="1"/>
    <col min="5" max="5" width="13.7109375" style="2" customWidth="1"/>
    <col min="6" max="6" width="13.85546875" style="2" customWidth="1"/>
    <col min="7" max="7" width="12.28515625" style="2" customWidth="1"/>
    <col min="8" max="8" width="12" style="2" customWidth="1"/>
    <col min="9" max="9" width="8.7109375" style="2" customWidth="1"/>
    <col min="10" max="10" width="8.140625" style="2" customWidth="1"/>
    <col min="11" max="14" width="8.7109375" style="2" customWidth="1"/>
    <col min="15" max="15" width="8.28515625" style="2" customWidth="1"/>
    <col min="16" max="16" width="8.42578125" style="2" customWidth="1"/>
    <col min="17" max="16384" width="9.140625" style="2"/>
  </cols>
  <sheetData>
    <row r="1" spans="1:16" ht="27.75" customHeight="1">
      <c r="A1" s="988" t="s">
        <v>218</v>
      </c>
      <c r="B1" s="988"/>
      <c r="C1" s="988"/>
      <c r="D1" s="988"/>
      <c r="E1" s="988"/>
      <c r="F1" s="988"/>
      <c r="G1" s="988"/>
      <c r="H1" s="988"/>
      <c r="I1" s="988"/>
      <c r="J1" s="988"/>
      <c r="K1" s="988"/>
      <c r="L1" s="988"/>
      <c r="M1" s="988"/>
      <c r="N1" s="988"/>
      <c r="O1" s="988"/>
      <c r="P1" s="988"/>
    </row>
    <row r="3" spans="1:16" ht="52.5" customHeight="1">
      <c r="A3" s="989" t="s">
        <v>190</v>
      </c>
      <c r="B3" s="989" t="s">
        <v>170</v>
      </c>
      <c r="C3" s="992" t="s">
        <v>65</v>
      </c>
      <c r="D3" s="995" t="s">
        <v>66</v>
      </c>
      <c r="E3" s="996"/>
      <c r="F3" s="996"/>
      <c r="G3" s="996"/>
      <c r="H3" s="997"/>
      <c r="I3" s="995" t="s">
        <v>67</v>
      </c>
      <c r="J3" s="996"/>
      <c r="K3" s="996"/>
      <c r="L3" s="996"/>
      <c r="M3" s="996"/>
      <c r="N3" s="996"/>
      <c r="O3" s="996"/>
      <c r="P3" s="996"/>
    </row>
    <row r="4" spans="1:16" ht="27.75" customHeight="1">
      <c r="A4" s="990"/>
      <c r="B4" s="990"/>
      <c r="C4" s="993"/>
      <c r="D4" s="999" t="s">
        <v>195</v>
      </c>
      <c r="E4" s="999" t="s">
        <v>62</v>
      </c>
      <c r="F4" s="1001" t="s">
        <v>63</v>
      </c>
      <c r="G4" s="1002"/>
      <c r="H4" s="1002"/>
      <c r="I4" s="969" t="s">
        <v>28</v>
      </c>
      <c r="J4" s="970"/>
      <c r="K4" s="998" t="s">
        <v>29</v>
      </c>
      <c r="L4" s="970"/>
      <c r="M4" s="998" t="s">
        <v>30</v>
      </c>
      <c r="N4" s="998"/>
      <c r="O4" s="969" t="s">
        <v>31</v>
      </c>
      <c r="P4" s="970"/>
    </row>
    <row r="5" spans="1:16" ht="70.5" customHeight="1">
      <c r="A5" s="991"/>
      <c r="B5" s="991"/>
      <c r="C5" s="994"/>
      <c r="D5" s="1000"/>
      <c r="E5" s="1000"/>
      <c r="F5" s="158" t="s">
        <v>64</v>
      </c>
      <c r="G5" s="158" t="s">
        <v>191</v>
      </c>
      <c r="H5" s="95" t="s">
        <v>68</v>
      </c>
      <c r="I5" s="142">
        <v>19</v>
      </c>
      <c r="J5" s="143">
        <v>20</v>
      </c>
      <c r="K5" s="144">
        <v>15</v>
      </c>
      <c r="L5" s="145">
        <v>15</v>
      </c>
      <c r="M5" s="144">
        <v>15</v>
      </c>
      <c r="N5" s="146">
        <v>15</v>
      </c>
      <c r="O5" s="142">
        <v>15</v>
      </c>
      <c r="P5" s="143">
        <v>11</v>
      </c>
    </row>
    <row r="6" spans="1:16" ht="27.75" customHeight="1" thickBot="1">
      <c r="A6" s="136">
        <v>1</v>
      </c>
      <c r="B6" s="136">
        <v>2</v>
      </c>
      <c r="C6" s="136">
        <v>3</v>
      </c>
      <c r="D6" s="136">
        <v>4</v>
      </c>
      <c r="E6" s="137">
        <v>5</v>
      </c>
      <c r="F6" s="136">
        <v>6</v>
      </c>
      <c r="G6" s="138">
        <v>7</v>
      </c>
      <c r="H6" s="139">
        <v>8</v>
      </c>
      <c r="I6" s="140">
        <v>9</v>
      </c>
      <c r="J6" s="141">
        <v>10</v>
      </c>
      <c r="K6" s="138">
        <v>11</v>
      </c>
      <c r="L6" s="141">
        <v>12</v>
      </c>
      <c r="M6" s="138">
        <v>13</v>
      </c>
      <c r="N6" s="139">
        <v>14</v>
      </c>
      <c r="O6" s="140">
        <v>15</v>
      </c>
      <c r="P6" s="141">
        <v>16</v>
      </c>
    </row>
    <row r="7" spans="1:16" ht="27.75" customHeight="1" thickBot="1">
      <c r="A7" s="253"/>
      <c r="B7" s="254"/>
      <c r="C7" s="254"/>
      <c r="D7" s="254"/>
      <c r="E7" s="255"/>
      <c r="F7" s="254"/>
      <c r="G7" s="1017" t="s">
        <v>252</v>
      </c>
      <c r="H7" s="1018"/>
      <c r="I7" s="173">
        <v>684</v>
      </c>
      <c r="J7" s="259">
        <v>720</v>
      </c>
      <c r="K7" s="260">
        <v>540</v>
      </c>
      <c r="L7" s="261">
        <v>540</v>
      </c>
      <c r="M7" s="260">
        <v>540</v>
      </c>
      <c r="N7" s="262">
        <v>540</v>
      </c>
      <c r="O7" s="263">
        <v>540</v>
      </c>
      <c r="P7" s="261">
        <v>396</v>
      </c>
    </row>
    <row r="8" spans="1:16" ht="27.75" customHeight="1" thickBot="1">
      <c r="A8" s="253"/>
      <c r="B8" s="254"/>
      <c r="C8" s="254"/>
      <c r="D8" s="254"/>
      <c r="E8" s="255"/>
      <c r="F8" s="254"/>
      <c r="G8" s="1019" t="s">
        <v>253</v>
      </c>
      <c r="H8" s="1020"/>
      <c r="I8" s="258">
        <f>I7/I5</f>
        <v>36</v>
      </c>
      <c r="J8" s="265">
        <f>J7/J5</f>
        <v>36</v>
      </c>
      <c r="K8" s="266">
        <f>K7/15</f>
        <v>36</v>
      </c>
      <c r="L8" s="267">
        <f>L7/15</f>
        <v>36</v>
      </c>
      <c r="M8" s="269">
        <f t="shared" ref="M8:O8" si="0">M7/15</f>
        <v>36</v>
      </c>
      <c r="N8" s="265">
        <f t="shared" si="0"/>
        <v>36</v>
      </c>
      <c r="O8" s="265">
        <f t="shared" si="0"/>
        <v>36</v>
      </c>
      <c r="P8" s="267">
        <f>P7/11</f>
        <v>36</v>
      </c>
    </row>
    <row r="9" spans="1:16" ht="35.25" customHeight="1" thickBot="1">
      <c r="A9" s="119" t="s">
        <v>69</v>
      </c>
      <c r="B9" s="120" t="s">
        <v>91</v>
      </c>
      <c r="C9" s="314" t="s">
        <v>333</v>
      </c>
      <c r="D9" s="170">
        <f>D10+D21</f>
        <v>2109</v>
      </c>
      <c r="E9" s="171">
        <f>E10+E21</f>
        <v>705</v>
      </c>
      <c r="F9" s="170">
        <f>F10+F21</f>
        <v>1404</v>
      </c>
      <c r="G9" s="172">
        <f>G10+G21</f>
        <v>963</v>
      </c>
      <c r="H9" s="121"/>
      <c r="I9" s="173">
        <v>684</v>
      </c>
      <c r="J9" s="264">
        <f>J10+J21</f>
        <v>720</v>
      </c>
      <c r="K9" s="268"/>
      <c r="L9" s="270"/>
      <c r="M9" s="271"/>
      <c r="N9" s="271"/>
      <c r="O9" s="271"/>
    </row>
    <row r="10" spans="1:16" ht="42.75" customHeight="1" thickBot="1">
      <c r="A10" s="124" t="s">
        <v>73</v>
      </c>
      <c r="B10" s="125" t="s">
        <v>144</v>
      </c>
      <c r="C10" s="199" t="s">
        <v>236</v>
      </c>
      <c r="D10" s="161">
        <v>1336</v>
      </c>
      <c r="E10" s="160">
        <v>447</v>
      </c>
      <c r="F10" s="161">
        <v>889</v>
      </c>
      <c r="G10" s="162">
        <v>655</v>
      </c>
      <c r="H10" s="163" t="s">
        <v>203</v>
      </c>
      <c r="I10" s="164">
        <f>SUM(I11:I19)</f>
        <v>437</v>
      </c>
      <c r="J10" s="165">
        <f>SUM(J11:J19)</f>
        <v>452</v>
      </c>
      <c r="K10" s="132" t="s">
        <v>203</v>
      </c>
      <c r="L10" s="133" t="s">
        <v>203</v>
      </c>
      <c r="M10" s="132" t="s">
        <v>203</v>
      </c>
      <c r="N10" s="134" t="s">
        <v>203</v>
      </c>
      <c r="O10" s="135" t="s">
        <v>203</v>
      </c>
      <c r="P10" s="133" t="s">
        <v>203</v>
      </c>
    </row>
    <row r="11" spans="1:16" ht="35.25" customHeight="1" thickBot="1">
      <c r="A11" s="72" t="s">
        <v>70</v>
      </c>
      <c r="B11" s="72" t="s">
        <v>87</v>
      </c>
      <c r="C11" s="275" t="s">
        <v>262</v>
      </c>
      <c r="D11" s="166">
        <v>176</v>
      </c>
      <c r="E11" s="74">
        <v>59</v>
      </c>
      <c r="F11" s="73">
        <f t="shared" ref="F11:F18" si="1">SUM(I11:J11)</f>
        <v>117</v>
      </c>
      <c r="G11" s="75">
        <v>117</v>
      </c>
      <c r="H11" s="167"/>
      <c r="I11" s="87">
        <v>57</v>
      </c>
      <c r="J11" s="88">
        <v>60</v>
      </c>
      <c r="K11" s="71"/>
      <c r="L11" s="94"/>
      <c r="M11" s="71"/>
      <c r="N11" s="90"/>
      <c r="O11" s="93"/>
      <c r="P11" s="94"/>
    </row>
    <row r="12" spans="1:16" ht="43.5" customHeight="1" thickBot="1">
      <c r="A12" s="72" t="s">
        <v>71</v>
      </c>
      <c r="B12" s="72" t="s">
        <v>163</v>
      </c>
      <c r="C12" s="275" t="s">
        <v>262</v>
      </c>
      <c r="D12" s="166">
        <v>176</v>
      </c>
      <c r="E12" s="74">
        <v>59</v>
      </c>
      <c r="F12" s="73">
        <f t="shared" si="1"/>
        <v>117</v>
      </c>
      <c r="G12" s="75">
        <v>70</v>
      </c>
      <c r="H12" s="83"/>
      <c r="I12" s="87">
        <v>57</v>
      </c>
      <c r="J12" s="88">
        <v>60</v>
      </c>
      <c r="K12" s="71"/>
      <c r="L12" s="94"/>
      <c r="M12" s="71"/>
      <c r="N12" s="90"/>
      <c r="O12" s="93"/>
      <c r="P12" s="94"/>
    </row>
    <row r="13" spans="1:16" ht="35.25" customHeight="1" thickBot="1">
      <c r="A13" s="72" t="s">
        <v>79</v>
      </c>
      <c r="B13" s="72" t="s">
        <v>75</v>
      </c>
      <c r="C13" s="275" t="s">
        <v>263</v>
      </c>
      <c r="D13" s="166">
        <v>176</v>
      </c>
      <c r="E13" s="74">
        <v>59</v>
      </c>
      <c r="F13" s="73">
        <f t="shared" si="1"/>
        <v>117</v>
      </c>
      <c r="G13" s="75">
        <v>70</v>
      </c>
      <c r="H13" s="83"/>
      <c r="I13" s="87">
        <v>57</v>
      </c>
      <c r="J13" s="88">
        <v>60</v>
      </c>
      <c r="K13" s="71"/>
      <c r="L13" s="94"/>
      <c r="M13" s="71"/>
      <c r="N13" s="90"/>
      <c r="O13" s="93"/>
      <c r="P13" s="94"/>
    </row>
    <row r="14" spans="1:16" ht="35.25" customHeight="1" thickBot="1">
      <c r="A14" s="72" t="s">
        <v>145</v>
      </c>
      <c r="B14" s="72" t="s">
        <v>76</v>
      </c>
      <c r="C14" s="275" t="s">
        <v>262</v>
      </c>
      <c r="D14" s="166">
        <v>117</v>
      </c>
      <c r="E14" s="74">
        <v>39</v>
      </c>
      <c r="F14" s="73">
        <f t="shared" si="1"/>
        <v>78</v>
      </c>
      <c r="G14" s="75">
        <v>47</v>
      </c>
      <c r="H14" s="83"/>
      <c r="I14" s="87">
        <v>38</v>
      </c>
      <c r="J14" s="88">
        <v>40</v>
      </c>
      <c r="K14" s="71"/>
      <c r="L14" s="94"/>
      <c r="M14" s="71"/>
      <c r="N14" s="90"/>
      <c r="O14" s="93"/>
      <c r="P14" s="94"/>
    </row>
    <row r="15" spans="1:16" ht="38.25" customHeight="1" thickBot="1">
      <c r="A15" s="72" t="s">
        <v>146</v>
      </c>
      <c r="B15" s="72" t="s">
        <v>200</v>
      </c>
      <c r="C15" s="275" t="s">
        <v>262</v>
      </c>
      <c r="D15" s="166">
        <v>117</v>
      </c>
      <c r="E15" s="74">
        <v>39</v>
      </c>
      <c r="F15" s="73">
        <f t="shared" si="1"/>
        <v>78</v>
      </c>
      <c r="G15" s="75">
        <v>47</v>
      </c>
      <c r="H15" s="83"/>
      <c r="I15" s="87">
        <v>38</v>
      </c>
      <c r="J15" s="88">
        <v>40</v>
      </c>
      <c r="K15" s="71"/>
      <c r="L15" s="94"/>
      <c r="M15" s="71"/>
      <c r="N15" s="90"/>
      <c r="O15" s="93"/>
      <c r="P15" s="94"/>
    </row>
    <row r="16" spans="1:16" ht="35.25" customHeight="1" thickBot="1">
      <c r="A16" s="72" t="s">
        <v>147</v>
      </c>
      <c r="B16" s="72" t="s">
        <v>201</v>
      </c>
      <c r="C16" s="275" t="s">
        <v>262</v>
      </c>
      <c r="D16" s="166">
        <v>176</v>
      </c>
      <c r="E16" s="74">
        <v>59</v>
      </c>
      <c r="F16" s="73">
        <f t="shared" si="1"/>
        <v>117</v>
      </c>
      <c r="G16" s="75">
        <v>70</v>
      </c>
      <c r="H16" s="83"/>
      <c r="I16" s="87">
        <v>57</v>
      </c>
      <c r="J16" s="88">
        <v>60</v>
      </c>
      <c r="K16" s="71"/>
      <c r="L16" s="94"/>
      <c r="M16" s="71"/>
      <c r="N16" s="90"/>
      <c r="O16" s="93"/>
      <c r="P16" s="94"/>
    </row>
    <row r="17" spans="1:16" ht="35.25" customHeight="1" thickBot="1">
      <c r="A17" s="72" t="s">
        <v>148</v>
      </c>
      <c r="B17" s="72" t="s">
        <v>202</v>
      </c>
      <c r="C17" s="275" t="s">
        <v>262</v>
      </c>
      <c r="D17" s="166">
        <v>117</v>
      </c>
      <c r="E17" s="74">
        <v>39</v>
      </c>
      <c r="F17" s="73">
        <f t="shared" si="1"/>
        <v>78</v>
      </c>
      <c r="G17" s="75">
        <v>47</v>
      </c>
      <c r="H17" s="83"/>
      <c r="I17" s="87">
        <v>38</v>
      </c>
      <c r="J17" s="88">
        <v>40</v>
      </c>
      <c r="K17" s="71"/>
      <c r="L17" s="94"/>
      <c r="M17" s="71"/>
      <c r="N17" s="90"/>
      <c r="O17" s="93"/>
      <c r="P17" s="94"/>
    </row>
    <row r="18" spans="1:16" ht="35.25" customHeight="1" thickBot="1">
      <c r="A18" s="72" t="s">
        <v>149</v>
      </c>
      <c r="B18" s="72" t="s">
        <v>77</v>
      </c>
      <c r="C18" s="275" t="s">
        <v>262</v>
      </c>
      <c r="D18" s="166">
        <v>176</v>
      </c>
      <c r="E18" s="74">
        <v>59</v>
      </c>
      <c r="F18" s="73">
        <f t="shared" si="1"/>
        <v>117</v>
      </c>
      <c r="G18" s="75">
        <v>117</v>
      </c>
      <c r="H18" s="83"/>
      <c r="I18" s="87">
        <v>57</v>
      </c>
      <c r="J18" s="88">
        <v>60</v>
      </c>
      <c r="K18" s="71"/>
      <c r="L18" s="94"/>
      <c r="M18" s="71"/>
      <c r="N18" s="90"/>
      <c r="O18" s="93"/>
      <c r="P18" s="94"/>
    </row>
    <row r="19" spans="1:16" ht="35.25" customHeight="1">
      <c r="A19" s="72" t="s">
        <v>150</v>
      </c>
      <c r="B19" s="72" t="s">
        <v>78</v>
      </c>
      <c r="C19" s="275" t="s">
        <v>262</v>
      </c>
      <c r="D19" s="166">
        <v>105</v>
      </c>
      <c r="E19" s="74">
        <v>35</v>
      </c>
      <c r="F19" s="73">
        <v>70</v>
      </c>
      <c r="G19" s="75">
        <v>70</v>
      </c>
      <c r="H19" s="83"/>
      <c r="I19" s="87">
        <v>38</v>
      </c>
      <c r="J19" s="88">
        <v>32</v>
      </c>
      <c r="K19" s="71"/>
      <c r="L19" s="94"/>
      <c r="M19" s="71"/>
      <c r="N19" s="90"/>
      <c r="O19" s="93"/>
      <c r="P19" s="94"/>
    </row>
    <row r="20" spans="1:16" ht="35.25" customHeight="1" thickBot="1">
      <c r="A20" s="118"/>
      <c r="B20" s="118"/>
      <c r="C20" s="79"/>
      <c r="E20" s="97"/>
      <c r="F20" s="79"/>
      <c r="G20" s="98"/>
      <c r="H20" s="99"/>
      <c r="I20" s="100"/>
      <c r="J20" s="101"/>
      <c r="K20" s="102"/>
      <c r="L20" s="103"/>
      <c r="M20" s="102"/>
      <c r="N20" s="104"/>
      <c r="O20" s="105"/>
      <c r="P20" s="103"/>
    </row>
    <row r="21" spans="1:16" ht="41.25" customHeight="1" thickBot="1">
      <c r="A21" s="124" t="s">
        <v>80</v>
      </c>
      <c r="B21" s="125" t="s">
        <v>81</v>
      </c>
      <c r="C21" s="126" t="s">
        <v>237</v>
      </c>
      <c r="D21" s="126">
        <f>SUM(D22:D25)</f>
        <v>773</v>
      </c>
      <c r="E21" s="127">
        <f>SUM(E22:E25)</f>
        <v>258</v>
      </c>
      <c r="F21" s="126">
        <f>SUM(F22:F24)</f>
        <v>515</v>
      </c>
      <c r="G21" s="128">
        <f>SUM(G22:G24)</f>
        <v>308</v>
      </c>
      <c r="H21" s="129"/>
      <c r="I21" s="130">
        <f>SUM(I22:I24)</f>
        <v>247</v>
      </c>
      <c r="J21" s="131">
        <f>SUM(J22:J24)</f>
        <v>268</v>
      </c>
      <c r="K21" s="132"/>
      <c r="L21" s="133"/>
      <c r="M21" s="132"/>
      <c r="N21" s="134"/>
      <c r="O21" s="135"/>
      <c r="P21" s="133"/>
    </row>
    <row r="22" spans="1:16" ht="35.25" customHeight="1" thickBot="1">
      <c r="A22" s="72" t="s">
        <v>151</v>
      </c>
      <c r="B22" s="72" t="s">
        <v>143</v>
      </c>
      <c r="C22" s="275" t="s">
        <v>263</v>
      </c>
      <c r="D22" s="73">
        <v>176</v>
      </c>
      <c r="E22" s="74">
        <v>59</v>
      </c>
      <c r="F22" s="73">
        <f>SUM(I22:J22)</f>
        <v>117</v>
      </c>
      <c r="G22" s="75">
        <v>70</v>
      </c>
      <c r="H22" s="83"/>
      <c r="I22" s="87">
        <v>57</v>
      </c>
      <c r="J22" s="88">
        <v>60</v>
      </c>
      <c r="K22" s="71"/>
      <c r="L22" s="94"/>
      <c r="M22" s="71"/>
      <c r="N22" s="90"/>
      <c r="O22" s="93"/>
      <c r="P22" s="94"/>
    </row>
    <row r="23" spans="1:16" ht="35.25" customHeight="1" thickBot="1">
      <c r="A23" s="72" t="s">
        <v>152</v>
      </c>
      <c r="B23" s="72" t="s">
        <v>72</v>
      </c>
      <c r="C23" s="275" t="s">
        <v>263</v>
      </c>
      <c r="D23" s="73">
        <v>351</v>
      </c>
      <c r="E23" s="74">
        <v>117</v>
      </c>
      <c r="F23" s="73">
        <f>SUM(I23:J23)</f>
        <v>234</v>
      </c>
      <c r="G23" s="75">
        <v>140</v>
      </c>
      <c r="H23" s="83"/>
      <c r="I23" s="87">
        <v>114</v>
      </c>
      <c r="J23" s="88">
        <v>120</v>
      </c>
      <c r="K23" s="71"/>
      <c r="L23" s="94"/>
      <c r="M23" s="71"/>
      <c r="N23" s="90"/>
      <c r="O23" s="93"/>
      <c r="P23" s="94"/>
    </row>
    <row r="24" spans="1:16" ht="35.25" customHeight="1">
      <c r="A24" s="72" t="s">
        <v>153</v>
      </c>
      <c r="B24" s="72" t="s">
        <v>74</v>
      </c>
      <c r="C24" s="275" t="s">
        <v>263</v>
      </c>
      <c r="D24" s="73">
        <v>246</v>
      </c>
      <c r="E24" s="74">
        <v>82</v>
      </c>
      <c r="F24" s="73">
        <v>164</v>
      </c>
      <c r="G24" s="75">
        <v>98</v>
      </c>
      <c r="H24" s="83"/>
      <c r="I24" s="87">
        <v>76</v>
      </c>
      <c r="J24" s="88">
        <v>88</v>
      </c>
      <c r="K24" s="71"/>
      <c r="L24" s="94"/>
      <c r="M24" s="71"/>
      <c r="N24" s="90"/>
      <c r="O24" s="93"/>
      <c r="P24" s="94"/>
    </row>
    <row r="25" spans="1:16" ht="35.25" customHeight="1" thickBot="1">
      <c r="A25" s="72"/>
      <c r="B25" s="72"/>
      <c r="C25" s="77"/>
      <c r="D25" s="73"/>
      <c r="E25" s="74"/>
      <c r="F25" s="73"/>
      <c r="G25" s="75"/>
      <c r="H25" s="83"/>
      <c r="I25" s="87"/>
      <c r="J25" s="88"/>
      <c r="K25" s="71"/>
      <c r="L25" s="94"/>
      <c r="M25" s="71"/>
      <c r="N25" s="90"/>
      <c r="O25" s="93"/>
      <c r="P25" s="94"/>
    </row>
    <row r="26" spans="1:16" ht="35.25" customHeight="1" thickBot="1">
      <c r="A26" s="276"/>
      <c r="B26" s="277" t="s">
        <v>82</v>
      </c>
      <c r="C26" s="278" t="s">
        <v>187</v>
      </c>
      <c r="D26" s="278">
        <f>D27+D40+D45</f>
        <v>4150</v>
      </c>
      <c r="E26" s="279">
        <v>1541</v>
      </c>
      <c r="F26" s="278">
        <f>SUM(F27,F40,F45)</f>
        <v>2335</v>
      </c>
      <c r="G26" s="280">
        <v>2004</v>
      </c>
      <c r="H26" s="281"/>
      <c r="I26" s="282"/>
      <c r="J26" s="283"/>
      <c r="K26" s="284">
        <v>540</v>
      </c>
      <c r="L26" s="285">
        <v>540</v>
      </c>
      <c r="M26" s="284">
        <v>540</v>
      </c>
      <c r="N26" s="286">
        <v>540</v>
      </c>
      <c r="O26" s="287">
        <v>540</v>
      </c>
      <c r="P26" s="285">
        <v>396</v>
      </c>
    </row>
    <row r="27" spans="1:16" ht="45" customHeight="1" thickBot="1">
      <c r="A27" s="288" t="s">
        <v>83</v>
      </c>
      <c r="B27" s="289" t="s">
        <v>84</v>
      </c>
      <c r="C27" s="290" t="s">
        <v>269</v>
      </c>
      <c r="D27" s="290">
        <f t="shared" ref="D27:E27" si="2">SUM(D28:D32)</f>
        <v>732</v>
      </c>
      <c r="E27" s="290">
        <f t="shared" si="2"/>
        <v>244</v>
      </c>
      <c r="F27" s="290">
        <f>SUM(F28:F32)</f>
        <v>488</v>
      </c>
      <c r="G27" s="290">
        <f>SUM(G28:G32)</f>
        <v>431</v>
      </c>
      <c r="H27" s="291"/>
      <c r="I27" s="292"/>
      <c r="J27" s="293"/>
      <c r="K27" s="294">
        <f>SUM(K28:K38)</f>
        <v>90</v>
      </c>
      <c r="L27" s="295">
        <f>SUM(L28:L38)</f>
        <v>90</v>
      </c>
      <c r="M27" s="294">
        <f>SUM(M30:M34)</f>
        <v>60</v>
      </c>
      <c r="N27" s="296">
        <f>SUM(N28:N38)</f>
        <v>60</v>
      </c>
      <c r="O27" s="297">
        <v>165</v>
      </c>
      <c r="P27" s="295">
        <v>297</v>
      </c>
    </row>
    <row r="28" spans="1:16" ht="35.25" customHeight="1" thickBot="1">
      <c r="A28" s="235" t="s">
        <v>154</v>
      </c>
      <c r="B28" s="72" t="s">
        <v>85</v>
      </c>
      <c r="C28" s="275" t="s">
        <v>264</v>
      </c>
      <c r="D28" s="73">
        <v>72</v>
      </c>
      <c r="E28" s="74">
        <v>24</v>
      </c>
      <c r="F28" s="73">
        <f>SUM(K28:P28)</f>
        <v>48</v>
      </c>
      <c r="G28" s="75">
        <v>29</v>
      </c>
      <c r="H28" s="83"/>
      <c r="I28" s="87"/>
      <c r="J28" s="88"/>
      <c r="K28" s="71"/>
      <c r="L28" s="94"/>
      <c r="M28" s="71"/>
      <c r="N28" s="90" t="s">
        <v>203</v>
      </c>
      <c r="O28" s="93">
        <v>15</v>
      </c>
      <c r="P28" s="94">
        <v>33</v>
      </c>
    </row>
    <row r="29" spans="1:16" ht="35.25" customHeight="1" thickBot="1">
      <c r="A29" s="235" t="s">
        <v>155</v>
      </c>
      <c r="B29" s="72" t="s">
        <v>86</v>
      </c>
      <c r="C29" s="275" t="s">
        <v>265</v>
      </c>
      <c r="D29" s="73">
        <v>72</v>
      </c>
      <c r="E29" s="74">
        <v>24</v>
      </c>
      <c r="F29" s="73">
        <f>SUM(J29:P29)</f>
        <v>48</v>
      </c>
      <c r="G29" s="75">
        <v>29</v>
      </c>
      <c r="H29" s="83"/>
      <c r="I29" s="87"/>
      <c r="J29" s="88"/>
      <c r="K29" s="71"/>
      <c r="L29" s="94"/>
      <c r="M29" s="71"/>
      <c r="N29" s="90" t="s">
        <v>203</v>
      </c>
      <c r="O29" s="93">
        <v>15</v>
      </c>
      <c r="P29" s="94">
        <v>33</v>
      </c>
    </row>
    <row r="30" spans="1:16" ht="35.25" customHeight="1" thickBot="1">
      <c r="A30" s="235" t="s">
        <v>156</v>
      </c>
      <c r="B30" s="72" t="s">
        <v>74</v>
      </c>
      <c r="C30" s="275" t="s">
        <v>264</v>
      </c>
      <c r="D30" s="73">
        <v>72</v>
      </c>
      <c r="E30" s="74">
        <v>24</v>
      </c>
      <c r="F30" s="73">
        <v>48</v>
      </c>
      <c r="G30" s="75">
        <v>29</v>
      </c>
      <c r="H30" s="83"/>
      <c r="I30" s="87"/>
      <c r="J30" s="88"/>
      <c r="K30" s="71"/>
      <c r="L30" s="94"/>
      <c r="M30" s="71"/>
      <c r="N30" s="90"/>
      <c r="O30" s="93">
        <v>15</v>
      </c>
      <c r="P30" s="94">
        <v>33</v>
      </c>
    </row>
    <row r="31" spans="1:16" ht="35.25" customHeight="1" thickBot="1">
      <c r="A31" s="235" t="s">
        <v>157</v>
      </c>
      <c r="B31" s="72" t="s">
        <v>87</v>
      </c>
      <c r="C31" s="275" t="s">
        <v>266</v>
      </c>
      <c r="D31" s="73">
        <v>258</v>
      </c>
      <c r="E31" s="74">
        <v>86</v>
      </c>
      <c r="F31" s="73">
        <v>172</v>
      </c>
      <c r="G31" s="75">
        <v>172</v>
      </c>
      <c r="H31" s="83"/>
      <c r="I31" s="87"/>
      <c r="J31" s="88"/>
      <c r="K31" s="71">
        <v>30</v>
      </c>
      <c r="L31" s="94">
        <v>30</v>
      </c>
      <c r="M31" s="71">
        <v>30</v>
      </c>
      <c r="N31" s="90">
        <v>30</v>
      </c>
      <c r="O31" s="93">
        <v>30</v>
      </c>
      <c r="P31" s="94">
        <v>22</v>
      </c>
    </row>
    <row r="32" spans="1:16" ht="35.25" customHeight="1">
      <c r="A32" s="235" t="s">
        <v>158</v>
      </c>
      <c r="B32" s="72" t="s">
        <v>77</v>
      </c>
      <c r="C32" s="275" t="s">
        <v>267</v>
      </c>
      <c r="D32" s="73">
        <v>258</v>
      </c>
      <c r="E32" s="74">
        <v>86</v>
      </c>
      <c r="F32" s="73">
        <v>172</v>
      </c>
      <c r="G32" s="75">
        <v>172</v>
      </c>
      <c r="H32" s="83"/>
      <c r="I32" s="87"/>
      <c r="J32" s="88"/>
      <c r="K32" s="71">
        <v>30</v>
      </c>
      <c r="L32" s="94">
        <v>30</v>
      </c>
      <c r="M32" s="71">
        <v>30</v>
      </c>
      <c r="N32" s="90">
        <v>30</v>
      </c>
      <c r="O32" s="93">
        <v>30</v>
      </c>
      <c r="P32" s="94">
        <v>22</v>
      </c>
    </row>
    <row r="33" spans="1:16" ht="35.25" customHeight="1" thickBot="1">
      <c r="A33" s="1015" t="s">
        <v>250</v>
      </c>
      <c r="B33" s="1016"/>
      <c r="C33" s="239"/>
      <c r="D33" s="239">
        <f t="shared" ref="D33:E33" si="3">SUM(D34:D39)</f>
        <v>410</v>
      </c>
      <c r="E33" s="239">
        <f t="shared" si="3"/>
        <v>137</v>
      </c>
      <c r="F33" s="239">
        <f>SUM(F34:F39)</f>
        <v>274</v>
      </c>
      <c r="G33" s="239">
        <f>SUM(G34:G39)</f>
        <v>163</v>
      </c>
      <c r="H33" s="228"/>
      <c r="I33" s="229"/>
      <c r="J33" s="230"/>
      <c r="K33" s="231"/>
      <c r="L33" s="232"/>
      <c r="M33" s="231"/>
      <c r="N33" s="233"/>
      <c r="O33" s="234"/>
      <c r="P33" s="226"/>
    </row>
    <row r="34" spans="1:16" ht="35.25" customHeight="1" thickBot="1">
      <c r="A34" s="223" t="s">
        <v>204</v>
      </c>
      <c r="B34" s="118" t="s">
        <v>166</v>
      </c>
      <c r="C34" s="275" t="s">
        <v>268</v>
      </c>
      <c r="D34" s="79">
        <v>90</v>
      </c>
      <c r="E34" s="97">
        <v>30</v>
      </c>
      <c r="F34" s="79">
        <v>60</v>
      </c>
      <c r="G34" s="98">
        <v>36</v>
      </c>
      <c r="H34" s="99"/>
      <c r="I34" s="100"/>
      <c r="J34" s="101"/>
      <c r="K34" s="102">
        <v>30</v>
      </c>
      <c r="L34" s="103">
        <v>30</v>
      </c>
      <c r="M34" s="102"/>
      <c r="N34" s="104"/>
      <c r="O34" s="105"/>
      <c r="P34" s="191"/>
    </row>
    <row r="35" spans="1:16" ht="35.25" customHeight="1" thickBot="1">
      <c r="A35" s="236" t="s">
        <v>205</v>
      </c>
      <c r="B35" s="147" t="s">
        <v>167</v>
      </c>
      <c r="C35" s="275" t="s">
        <v>265</v>
      </c>
      <c r="D35" s="148">
        <v>66</v>
      </c>
      <c r="E35" s="149">
        <v>22</v>
      </c>
      <c r="F35" s="148">
        <f>SUM(K35:P35)</f>
        <v>44</v>
      </c>
      <c r="G35" s="150">
        <v>26</v>
      </c>
      <c r="H35" s="151"/>
      <c r="I35" s="152"/>
      <c r="J35" s="153"/>
      <c r="K35" s="154"/>
      <c r="L35" s="155"/>
      <c r="M35" s="154"/>
      <c r="N35" s="156"/>
      <c r="O35" s="157"/>
      <c r="P35" s="155">
        <v>44</v>
      </c>
    </row>
    <row r="36" spans="1:16" ht="43.5" customHeight="1" thickBot="1">
      <c r="A36" s="223" t="s">
        <v>206</v>
      </c>
      <c r="B36" s="174" t="s">
        <v>199</v>
      </c>
      <c r="C36" s="275" t="s">
        <v>265</v>
      </c>
      <c r="D36" s="175">
        <v>66</v>
      </c>
      <c r="E36" s="176">
        <v>22</v>
      </c>
      <c r="F36" s="175">
        <f>SUM(K36:P36)</f>
        <v>44</v>
      </c>
      <c r="G36" s="177">
        <v>26</v>
      </c>
      <c r="H36" s="178"/>
      <c r="I36" s="179"/>
      <c r="J36" s="180"/>
      <c r="K36" s="181"/>
      <c r="L36" s="182"/>
      <c r="M36" s="181"/>
      <c r="N36" s="183"/>
      <c r="O36" s="184"/>
      <c r="P36" s="182">
        <v>44</v>
      </c>
    </row>
    <row r="37" spans="1:16" ht="35.25" customHeight="1" thickBot="1">
      <c r="A37" s="236" t="s">
        <v>207</v>
      </c>
      <c r="B37" s="200" t="s">
        <v>213</v>
      </c>
      <c r="C37" s="275" t="s">
        <v>265</v>
      </c>
      <c r="D37" s="201">
        <v>62</v>
      </c>
      <c r="E37" s="202">
        <v>21</v>
      </c>
      <c r="F37" s="201">
        <v>41</v>
      </c>
      <c r="G37" s="203">
        <v>24</v>
      </c>
      <c r="H37" s="204"/>
      <c r="I37" s="205"/>
      <c r="J37" s="206"/>
      <c r="K37" s="207"/>
      <c r="L37" s="208"/>
      <c r="M37" s="207"/>
      <c r="N37" s="209"/>
      <c r="O37" s="210">
        <v>30</v>
      </c>
      <c r="P37" s="208">
        <v>11</v>
      </c>
    </row>
    <row r="38" spans="1:16" ht="35.25" customHeight="1" thickBot="1">
      <c r="A38" s="237" t="s">
        <v>173</v>
      </c>
      <c r="B38" s="118" t="s">
        <v>261</v>
      </c>
      <c r="C38" s="275" t="s">
        <v>264</v>
      </c>
      <c r="D38" s="79">
        <v>78</v>
      </c>
      <c r="E38" s="97">
        <v>26</v>
      </c>
      <c r="F38" s="79">
        <v>52</v>
      </c>
      <c r="G38" s="98">
        <v>31</v>
      </c>
      <c r="H38" s="99"/>
      <c r="I38" s="100"/>
      <c r="J38" s="101"/>
      <c r="K38" s="102"/>
      <c r="L38" s="103"/>
      <c r="M38" s="102"/>
      <c r="N38" s="104"/>
      <c r="O38" s="105">
        <v>30</v>
      </c>
      <c r="P38" s="103">
        <v>22</v>
      </c>
    </row>
    <row r="39" spans="1:16" ht="35.25" customHeight="1" thickBot="1">
      <c r="A39" s="237" t="s">
        <v>174</v>
      </c>
      <c r="B39" s="118" t="s">
        <v>175</v>
      </c>
      <c r="C39" s="275" t="s">
        <v>265</v>
      </c>
      <c r="D39" s="79">
        <v>48</v>
      </c>
      <c r="E39" s="97">
        <v>16</v>
      </c>
      <c r="F39" s="79">
        <v>33</v>
      </c>
      <c r="G39" s="98">
        <v>20</v>
      </c>
      <c r="H39" s="99"/>
      <c r="I39" s="100"/>
      <c r="J39" s="101"/>
      <c r="K39" s="102"/>
      <c r="L39" s="103"/>
      <c r="M39" s="102"/>
      <c r="N39" s="104"/>
      <c r="O39" s="105"/>
      <c r="P39" s="103">
        <v>33</v>
      </c>
    </row>
    <row r="40" spans="1:16" ht="47.25" customHeight="1" thickBot="1">
      <c r="A40" s="288" t="s">
        <v>88</v>
      </c>
      <c r="B40" s="289" t="s">
        <v>89</v>
      </c>
      <c r="C40" s="290" t="s">
        <v>185</v>
      </c>
      <c r="D40" s="290">
        <f t="shared" ref="D40:E40" si="4">SUM(D41:D42)</f>
        <v>292</v>
      </c>
      <c r="E40" s="290">
        <f t="shared" si="4"/>
        <v>97</v>
      </c>
      <c r="F40" s="290">
        <f>SUM(F41:F42)</f>
        <v>195</v>
      </c>
      <c r="G40" s="290">
        <f>SUM(G41:G42)</f>
        <v>117</v>
      </c>
      <c r="H40" s="291"/>
      <c r="I40" s="292"/>
      <c r="J40" s="293"/>
      <c r="K40" s="294">
        <f t="shared" ref="K40:P40" si="5">SUM(K41:K44)</f>
        <v>165</v>
      </c>
      <c r="L40" s="295">
        <f t="shared" si="5"/>
        <v>45</v>
      </c>
      <c r="M40" s="294">
        <f t="shared" si="5"/>
        <v>30</v>
      </c>
      <c r="N40" s="296">
        <f t="shared" si="5"/>
        <v>0</v>
      </c>
      <c r="O40" s="297">
        <f t="shared" si="5"/>
        <v>0</v>
      </c>
      <c r="P40" s="295">
        <f t="shared" si="5"/>
        <v>0</v>
      </c>
    </row>
    <row r="41" spans="1:16" ht="35.25" customHeight="1" thickBot="1">
      <c r="A41" s="72" t="s">
        <v>159</v>
      </c>
      <c r="B41" s="72" t="s">
        <v>75</v>
      </c>
      <c r="C41" s="275" t="s">
        <v>268</v>
      </c>
      <c r="D41" s="73">
        <v>112</v>
      </c>
      <c r="E41" s="74">
        <v>37</v>
      </c>
      <c r="F41" s="73">
        <v>75</v>
      </c>
      <c r="G41" s="75">
        <v>45</v>
      </c>
      <c r="H41" s="83"/>
      <c r="I41" s="87"/>
      <c r="J41" s="88"/>
      <c r="K41" s="71">
        <v>60</v>
      </c>
      <c r="L41" s="94">
        <v>15</v>
      </c>
      <c r="M41" s="71"/>
      <c r="N41" s="90"/>
      <c r="O41" s="93"/>
      <c r="P41" s="94"/>
    </row>
    <row r="42" spans="1:16" ht="35.25" customHeight="1">
      <c r="A42" s="72" t="s">
        <v>160</v>
      </c>
      <c r="B42" s="72" t="s">
        <v>76</v>
      </c>
      <c r="C42" s="275" t="s">
        <v>270</v>
      </c>
      <c r="D42" s="73">
        <v>180</v>
      </c>
      <c r="E42" s="74">
        <v>60</v>
      </c>
      <c r="F42" s="73">
        <v>120</v>
      </c>
      <c r="G42" s="75">
        <v>72</v>
      </c>
      <c r="H42" s="83"/>
      <c r="I42" s="87"/>
      <c r="J42" s="88"/>
      <c r="K42" s="71">
        <v>60</v>
      </c>
      <c r="L42" s="94">
        <v>30</v>
      </c>
      <c r="M42" s="71">
        <v>30</v>
      </c>
      <c r="N42" s="190"/>
      <c r="O42" s="273"/>
      <c r="P42" s="93"/>
    </row>
    <row r="43" spans="1:16" ht="35.25" customHeight="1" thickBot="1">
      <c r="A43" s="1003" t="s">
        <v>251</v>
      </c>
      <c r="B43" s="1004"/>
      <c r="C43" s="225"/>
      <c r="D43" s="239">
        <v>67</v>
      </c>
      <c r="E43" s="247">
        <v>22</v>
      </c>
      <c r="F43" s="239">
        <v>45</v>
      </c>
      <c r="G43" s="248">
        <v>27</v>
      </c>
      <c r="H43" s="240"/>
      <c r="I43" s="241"/>
      <c r="J43" s="242"/>
      <c r="K43" s="243"/>
      <c r="L43" s="244"/>
      <c r="M43" s="243"/>
      <c r="N43" s="272"/>
      <c r="O43" s="274"/>
      <c r="P43" s="246"/>
    </row>
    <row r="44" spans="1:16" ht="35.25" customHeight="1" thickBot="1">
      <c r="A44" s="147" t="s">
        <v>208</v>
      </c>
      <c r="B44" s="147" t="s">
        <v>209</v>
      </c>
      <c r="C44" s="275" t="s">
        <v>271</v>
      </c>
      <c r="D44" s="148">
        <v>67</v>
      </c>
      <c r="E44" s="149">
        <v>22</v>
      </c>
      <c r="F44" s="148">
        <v>45</v>
      </c>
      <c r="G44" s="150">
        <v>27</v>
      </c>
      <c r="H44" s="151"/>
      <c r="I44" s="152"/>
      <c r="J44" s="153"/>
      <c r="K44" s="154">
        <v>45</v>
      </c>
      <c r="L44" s="155"/>
      <c r="M44" s="154"/>
      <c r="N44" s="156"/>
      <c r="O44" s="157"/>
      <c r="P44" s="155"/>
    </row>
    <row r="45" spans="1:16" ht="35.25" customHeight="1" thickBot="1">
      <c r="A45" s="288" t="s">
        <v>90</v>
      </c>
      <c r="B45" s="289" t="s">
        <v>92</v>
      </c>
      <c r="C45" s="290" t="s">
        <v>188</v>
      </c>
      <c r="D45" s="290">
        <v>3126</v>
      </c>
      <c r="E45" s="298">
        <f>E46+E60</f>
        <v>833</v>
      </c>
      <c r="F45" s="290">
        <f>F46+F60</f>
        <v>1652</v>
      </c>
      <c r="G45" s="299">
        <v>1266</v>
      </c>
      <c r="H45" s="291"/>
      <c r="I45" s="292"/>
      <c r="J45" s="293"/>
      <c r="K45" s="294">
        <f t="shared" ref="K45:P45" si="6">K46+K60</f>
        <v>285</v>
      </c>
      <c r="L45" s="295">
        <f>L46+L60</f>
        <v>405</v>
      </c>
      <c r="M45" s="294">
        <f t="shared" si="6"/>
        <v>450</v>
      </c>
      <c r="N45" s="296">
        <f t="shared" si="6"/>
        <v>480</v>
      </c>
      <c r="O45" s="297">
        <v>345</v>
      </c>
      <c r="P45" s="295">
        <f t="shared" si="6"/>
        <v>99</v>
      </c>
    </row>
    <row r="46" spans="1:16" ht="35.25" customHeight="1" thickBot="1">
      <c r="A46" s="288" t="s">
        <v>93</v>
      </c>
      <c r="B46" s="289" t="s">
        <v>94</v>
      </c>
      <c r="C46" s="290" t="s">
        <v>186</v>
      </c>
      <c r="D46" s="290">
        <f>SUM(D47:D52)</f>
        <v>655</v>
      </c>
      <c r="E46" s="290">
        <f>SUM(E47:E52)</f>
        <v>217</v>
      </c>
      <c r="F46" s="290">
        <f>SUM(F47:F52)</f>
        <v>438</v>
      </c>
      <c r="G46" s="290">
        <f>SUM(G47:G52)</f>
        <v>263</v>
      </c>
      <c r="H46" s="291"/>
      <c r="I46" s="292"/>
      <c r="J46" s="293"/>
      <c r="K46" s="294">
        <f>SUM(K47:K56)</f>
        <v>210</v>
      </c>
      <c r="L46" s="295">
        <v>165</v>
      </c>
      <c r="M46" s="294">
        <v>90</v>
      </c>
      <c r="N46" s="296">
        <v>120</v>
      </c>
      <c r="O46" s="297">
        <v>83</v>
      </c>
      <c r="P46" s="295">
        <v>55</v>
      </c>
    </row>
    <row r="47" spans="1:16" ht="35.25" customHeight="1" thickBot="1">
      <c r="A47" s="72" t="s">
        <v>137</v>
      </c>
      <c r="B47" s="72" t="s">
        <v>95</v>
      </c>
      <c r="C47" s="275" t="s">
        <v>320</v>
      </c>
      <c r="D47" s="73">
        <v>112</v>
      </c>
      <c r="E47" s="74">
        <v>37</v>
      </c>
      <c r="F47" s="73">
        <v>75</v>
      </c>
      <c r="G47" s="75">
        <v>45</v>
      </c>
      <c r="H47" s="83"/>
      <c r="I47" s="87"/>
      <c r="J47" s="88"/>
      <c r="K47" s="71">
        <v>45</v>
      </c>
      <c r="L47" s="94">
        <v>30</v>
      </c>
      <c r="M47" s="71"/>
      <c r="N47" s="90"/>
      <c r="O47" s="93"/>
      <c r="P47" s="94"/>
    </row>
    <row r="48" spans="1:16" ht="35.25" customHeight="1" thickBot="1">
      <c r="A48" s="72" t="s">
        <v>138</v>
      </c>
      <c r="B48" s="72" t="s">
        <v>96</v>
      </c>
      <c r="C48" s="275" t="s">
        <v>320</v>
      </c>
      <c r="D48" s="73">
        <v>180</v>
      </c>
      <c r="E48" s="74">
        <v>60</v>
      </c>
      <c r="F48" s="73">
        <v>120</v>
      </c>
      <c r="G48" s="75">
        <v>72</v>
      </c>
      <c r="H48" s="83"/>
      <c r="I48" s="87"/>
      <c r="J48" s="88"/>
      <c r="K48" s="71">
        <v>60</v>
      </c>
      <c r="L48" s="94">
        <v>60</v>
      </c>
      <c r="M48" s="71"/>
      <c r="N48" s="90"/>
      <c r="O48" s="93"/>
      <c r="P48" s="94"/>
    </row>
    <row r="49" spans="1:16" ht="46.5" customHeight="1" thickBot="1">
      <c r="A49" s="72" t="s">
        <v>139</v>
      </c>
      <c r="B49" s="72" t="s">
        <v>97</v>
      </c>
      <c r="C49" s="275" t="s">
        <v>320</v>
      </c>
      <c r="D49" s="73">
        <v>112</v>
      </c>
      <c r="E49" s="74">
        <v>37</v>
      </c>
      <c r="F49" s="73">
        <v>75</v>
      </c>
      <c r="G49" s="75">
        <v>45</v>
      </c>
      <c r="H49" s="83"/>
      <c r="I49" s="87"/>
      <c r="J49" s="88"/>
      <c r="K49" s="71">
        <v>30</v>
      </c>
      <c r="L49" s="94">
        <v>45</v>
      </c>
      <c r="M49" s="71"/>
      <c r="N49" s="90"/>
      <c r="O49" s="93"/>
      <c r="P49" s="94"/>
    </row>
    <row r="50" spans="1:16" ht="43.5" customHeight="1" thickBot="1">
      <c r="A50" s="72" t="s">
        <v>140</v>
      </c>
      <c r="B50" s="72" t="s">
        <v>98</v>
      </c>
      <c r="C50" s="275" t="s">
        <v>265</v>
      </c>
      <c r="D50" s="73">
        <v>49</v>
      </c>
      <c r="E50" s="74">
        <v>16</v>
      </c>
      <c r="F50" s="73">
        <v>33</v>
      </c>
      <c r="G50" s="75">
        <v>20</v>
      </c>
      <c r="H50" s="83"/>
      <c r="I50" s="87"/>
      <c r="J50" s="88"/>
      <c r="K50" s="71"/>
      <c r="L50" s="94"/>
      <c r="M50" s="71"/>
      <c r="N50" s="90"/>
      <c r="O50" s="93"/>
      <c r="P50" s="94">
        <v>33</v>
      </c>
    </row>
    <row r="51" spans="1:16" ht="45.75" customHeight="1" thickBot="1">
      <c r="A51" s="72" t="s">
        <v>141</v>
      </c>
      <c r="B51" s="72" t="s">
        <v>99</v>
      </c>
      <c r="C51" s="275" t="s">
        <v>272</v>
      </c>
      <c r="D51" s="73">
        <v>90</v>
      </c>
      <c r="E51" s="74">
        <v>30</v>
      </c>
      <c r="F51" s="73">
        <v>60</v>
      </c>
      <c r="G51" s="75">
        <v>36</v>
      </c>
      <c r="H51" s="83"/>
      <c r="I51" s="87"/>
      <c r="J51" s="88"/>
      <c r="K51" s="71">
        <v>30</v>
      </c>
      <c r="L51" s="94">
        <v>15</v>
      </c>
      <c r="M51" s="71">
        <v>15</v>
      </c>
      <c r="N51" s="90"/>
      <c r="O51" s="93"/>
      <c r="P51" s="94"/>
    </row>
    <row r="52" spans="1:16" ht="35.25" customHeight="1">
      <c r="A52" s="72" t="s">
        <v>142</v>
      </c>
      <c r="B52" s="72" t="s">
        <v>100</v>
      </c>
      <c r="C52" s="275" t="s">
        <v>272</v>
      </c>
      <c r="D52" s="73">
        <v>112</v>
      </c>
      <c r="E52" s="74">
        <v>37</v>
      </c>
      <c r="F52" s="73">
        <v>75</v>
      </c>
      <c r="G52" s="75">
        <v>45</v>
      </c>
      <c r="H52" s="83"/>
      <c r="I52" s="87"/>
      <c r="J52" s="88"/>
      <c r="K52" s="71">
        <v>45</v>
      </c>
      <c r="L52" s="94">
        <v>15</v>
      </c>
      <c r="M52" s="71">
        <v>15</v>
      </c>
      <c r="N52" s="90"/>
      <c r="O52" s="93"/>
      <c r="P52" s="94"/>
    </row>
    <row r="53" spans="1:16" ht="35.25" customHeight="1" thickBot="1">
      <c r="A53" s="1015" t="s">
        <v>254</v>
      </c>
      <c r="B53" s="1016"/>
      <c r="C53" s="227"/>
      <c r="D53" s="227">
        <f t="shared" ref="D53:E53" si="7">SUM(D54:D59)</f>
        <v>425</v>
      </c>
      <c r="E53" s="227">
        <f t="shared" si="7"/>
        <v>140</v>
      </c>
      <c r="F53" s="227">
        <f>SUM(F54:F59)</f>
        <v>285</v>
      </c>
      <c r="G53" s="227">
        <f>SUM(G54:G59)</f>
        <v>170</v>
      </c>
      <c r="H53" s="228"/>
      <c r="I53" s="229"/>
      <c r="J53" s="230"/>
      <c r="K53" s="231"/>
      <c r="L53" s="232"/>
      <c r="M53" s="231"/>
      <c r="N53" s="233"/>
      <c r="O53" s="234"/>
      <c r="P53" s="238"/>
    </row>
    <row r="54" spans="1:16" ht="42" customHeight="1" thickBot="1">
      <c r="A54" s="118" t="s">
        <v>210</v>
      </c>
      <c r="B54" s="118" t="s">
        <v>168</v>
      </c>
      <c r="C54" s="275" t="s">
        <v>273</v>
      </c>
      <c r="D54" s="79">
        <v>67</v>
      </c>
      <c r="E54" s="97">
        <v>22</v>
      </c>
      <c r="F54" s="79">
        <v>45</v>
      </c>
      <c r="G54" s="98">
        <v>27</v>
      </c>
      <c r="H54" s="99"/>
      <c r="I54" s="100"/>
      <c r="J54" s="101"/>
      <c r="K54" s="102"/>
      <c r="L54" s="103"/>
      <c r="M54" s="102">
        <v>30</v>
      </c>
      <c r="N54" s="104">
        <v>15</v>
      </c>
      <c r="O54" s="105"/>
      <c r="P54" s="103"/>
    </row>
    <row r="55" spans="1:16" ht="35.25" customHeight="1" thickBot="1">
      <c r="A55" s="147" t="s">
        <v>211</v>
      </c>
      <c r="B55" s="147" t="s">
        <v>169</v>
      </c>
      <c r="C55" s="275" t="s">
        <v>273</v>
      </c>
      <c r="D55" s="148">
        <v>67</v>
      </c>
      <c r="E55" s="149">
        <v>22</v>
      </c>
      <c r="F55" s="148">
        <v>45</v>
      </c>
      <c r="G55" s="150">
        <v>27</v>
      </c>
      <c r="H55" s="151"/>
      <c r="I55" s="152"/>
      <c r="J55" s="153"/>
      <c r="K55" s="154"/>
      <c r="L55" s="155"/>
      <c r="M55" s="154"/>
      <c r="N55" s="156">
        <v>45</v>
      </c>
      <c r="O55" s="157"/>
      <c r="P55" s="155"/>
    </row>
    <row r="56" spans="1:16" ht="35.25" customHeight="1" thickBot="1">
      <c r="A56" s="159" t="s">
        <v>177</v>
      </c>
      <c r="B56" s="118" t="s">
        <v>176</v>
      </c>
      <c r="C56" s="275" t="s">
        <v>273</v>
      </c>
      <c r="D56" s="79">
        <v>67</v>
      </c>
      <c r="E56" s="97">
        <v>22</v>
      </c>
      <c r="F56" s="79">
        <v>45</v>
      </c>
      <c r="G56" s="98">
        <v>27</v>
      </c>
      <c r="H56" s="99"/>
      <c r="I56" s="100"/>
      <c r="J56" s="101"/>
      <c r="K56" s="102"/>
      <c r="L56" s="103"/>
      <c r="M56" s="102"/>
      <c r="N56" s="104">
        <v>45</v>
      </c>
      <c r="O56" s="105"/>
      <c r="P56" s="103"/>
    </row>
    <row r="57" spans="1:16" ht="35.25" customHeight="1" thickBot="1">
      <c r="A57" s="159" t="s">
        <v>178</v>
      </c>
      <c r="B57" s="217" t="s">
        <v>179</v>
      </c>
      <c r="C57" s="275" t="s">
        <v>273</v>
      </c>
      <c r="D57" s="98">
        <v>67</v>
      </c>
      <c r="E57" s="97">
        <v>22</v>
      </c>
      <c r="F57" s="79">
        <v>45</v>
      </c>
      <c r="G57" s="98">
        <v>26</v>
      </c>
      <c r="H57" s="99"/>
      <c r="I57" s="100"/>
      <c r="J57" s="101"/>
      <c r="K57" s="102"/>
      <c r="L57" s="103"/>
      <c r="M57" s="102">
        <v>30</v>
      </c>
      <c r="N57" s="104">
        <v>15</v>
      </c>
      <c r="O57" s="105"/>
      <c r="P57" s="103"/>
    </row>
    <row r="58" spans="1:16" ht="35.25" customHeight="1" thickBot="1">
      <c r="A58" s="159" t="s">
        <v>180</v>
      </c>
      <c r="B58" s="217" t="s">
        <v>181</v>
      </c>
      <c r="C58" s="275" t="s">
        <v>274</v>
      </c>
      <c r="D58" s="98">
        <v>90</v>
      </c>
      <c r="E58" s="97">
        <v>30</v>
      </c>
      <c r="F58" s="79">
        <v>60</v>
      </c>
      <c r="G58" s="98">
        <v>36</v>
      </c>
      <c r="H58" s="99"/>
      <c r="I58" s="100"/>
      <c r="J58" s="101"/>
      <c r="K58" s="102"/>
      <c r="L58" s="103"/>
      <c r="M58" s="102"/>
      <c r="N58" s="104"/>
      <c r="O58" s="104">
        <v>60</v>
      </c>
      <c r="P58" s="103"/>
    </row>
    <row r="59" spans="1:16" ht="35.25" customHeight="1" thickBot="1">
      <c r="A59" s="159" t="s">
        <v>184</v>
      </c>
      <c r="B59" s="217" t="s">
        <v>233</v>
      </c>
      <c r="C59" s="275" t="s">
        <v>265</v>
      </c>
      <c r="D59" s="98">
        <v>67</v>
      </c>
      <c r="E59" s="97">
        <v>22</v>
      </c>
      <c r="F59" s="79">
        <v>45</v>
      </c>
      <c r="G59" s="98">
        <v>27</v>
      </c>
      <c r="H59" s="99"/>
      <c r="I59" s="100"/>
      <c r="J59" s="101"/>
      <c r="K59" s="102"/>
      <c r="L59" s="103"/>
      <c r="M59" s="102"/>
      <c r="N59" s="104"/>
      <c r="O59" s="105">
        <v>23</v>
      </c>
      <c r="P59" s="103">
        <v>22</v>
      </c>
    </row>
    <row r="60" spans="1:16" ht="35.25" customHeight="1" thickBot="1">
      <c r="A60" s="288" t="s">
        <v>101</v>
      </c>
      <c r="B60" s="300" t="s">
        <v>102</v>
      </c>
      <c r="C60" s="301" t="s">
        <v>189</v>
      </c>
      <c r="D60" s="290">
        <f>SUM(D61,D67,D77+D87+D90)</f>
        <v>2075</v>
      </c>
      <c r="E60" s="290">
        <f>SUM(E61,E67,E77+E87+E90)</f>
        <v>616</v>
      </c>
      <c r="F60" s="290">
        <f>SUM(F61,F67,F77,F87,F90)</f>
        <v>1214</v>
      </c>
      <c r="G60" s="290">
        <f>SUM(G61,G67,G77+G87+G90)</f>
        <v>739</v>
      </c>
      <c r="H60" s="291"/>
      <c r="I60" s="292"/>
      <c r="J60" s="293"/>
      <c r="K60" s="294">
        <f>K61+K67+K77+K87+K90</f>
        <v>75</v>
      </c>
      <c r="L60" s="295">
        <f>L61+L67+L77+L87+L90</f>
        <v>240</v>
      </c>
      <c r="M60" s="294">
        <f>M61+M67+M77+M87+M90</f>
        <v>360</v>
      </c>
      <c r="N60" s="296">
        <f>N61+N67+N77+N87+N90</f>
        <v>360</v>
      </c>
      <c r="O60" s="297">
        <f>O61+O67+O77+O87+O90</f>
        <v>292</v>
      </c>
      <c r="P60" s="295">
        <v>44</v>
      </c>
    </row>
    <row r="61" spans="1:16" ht="85.5" customHeight="1" thickBot="1">
      <c r="A61" s="288" t="s">
        <v>161</v>
      </c>
      <c r="B61" s="289" t="s">
        <v>103</v>
      </c>
      <c r="C61" s="290" t="s">
        <v>278</v>
      </c>
      <c r="D61" s="290">
        <f>SUM(D62:D64)</f>
        <v>302</v>
      </c>
      <c r="E61" s="298">
        <f>SUM(E62:E64)</f>
        <v>101</v>
      </c>
      <c r="F61" s="290">
        <v>195</v>
      </c>
      <c r="G61" s="299">
        <f>SUM(G62:G64)</f>
        <v>121</v>
      </c>
      <c r="H61" s="291"/>
      <c r="I61" s="292"/>
      <c r="J61" s="293"/>
      <c r="K61" s="294">
        <f>SUM(K62:K64)</f>
        <v>75</v>
      </c>
      <c r="L61" s="295">
        <v>120</v>
      </c>
      <c r="M61" s="294">
        <f>SUM(M62:M64)</f>
        <v>0</v>
      </c>
      <c r="N61" s="296">
        <f>SUM(N62:N64)</f>
        <v>0</v>
      </c>
      <c r="O61" s="297">
        <f>SUM(O62:O64)</f>
        <v>0</v>
      </c>
      <c r="P61" s="295">
        <v>0</v>
      </c>
    </row>
    <row r="62" spans="1:16" ht="44.25" customHeight="1" thickBot="1">
      <c r="A62" s="235" t="s">
        <v>104</v>
      </c>
      <c r="B62" s="72" t="s">
        <v>105</v>
      </c>
      <c r="C62" s="275" t="s">
        <v>275</v>
      </c>
      <c r="D62" s="73">
        <v>96</v>
      </c>
      <c r="E62" s="74">
        <v>32</v>
      </c>
      <c r="F62" s="73">
        <f>SUM(J62:P62)</f>
        <v>60</v>
      </c>
      <c r="G62" s="75">
        <v>38</v>
      </c>
      <c r="H62" s="83"/>
      <c r="I62" s="87"/>
      <c r="J62" s="88"/>
      <c r="K62" s="71" t="s">
        <v>203</v>
      </c>
      <c r="L62" s="94">
        <v>60</v>
      </c>
      <c r="M62" s="71"/>
      <c r="N62" s="90"/>
      <c r="O62" s="93"/>
      <c r="P62" s="94"/>
    </row>
    <row r="63" spans="1:16" ht="68.25" customHeight="1" thickBot="1">
      <c r="A63" s="235" t="s">
        <v>135</v>
      </c>
      <c r="B63" s="72" t="s">
        <v>196</v>
      </c>
      <c r="C63" s="275" t="s">
        <v>275</v>
      </c>
      <c r="D63" s="73">
        <v>113</v>
      </c>
      <c r="E63" s="74">
        <v>38</v>
      </c>
      <c r="F63" s="73">
        <v>75</v>
      </c>
      <c r="G63" s="75">
        <v>46</v>
      </c>
      <c r="H63" s="83"/>
      <c r="I63" s="87"/>
      <c r="J63" s="88"/>
      <c r="K63" s="71">
        <v>45</v>
      </c>
      <c r="L63" s="94">
        <v>30</v>
      </c>
      <c r="M63" s="71"/>
      <c r="N63" s="90"/>
      <c r="O63" s="218"/>
      <c r="P63" s="94"/>
    </row>
    <row r="64" spans="1:16" ht="50.25" customHeight="1" thickBot="1">
      <c r="A64" s="235" t="s">
        <v>136</v>
      </c>
      <c r="B64" s="72" t="s">
        <v>106</v>
      </c>
      <c r="C64" s="275" t="s">
        <v>276</v>
      </c>
      <c r="D64" s="73">
        <v>93</v>
      </c>
      <c r="E64" s="74">
        <v>31</v>
      </c>
      <c r="F64" s="73">
        <v>60</v>
      </c>
      <c r="G64" s="75">
        <v>37</v>
      </c>
      <c r="H64" s="83"/>
      <c r="I64" s="87"/>
      <c r="J64" s="88"/>
      <c r="K64" s="71">
        <v>30</v>
      </c>
      <c r="L64" s="94">
        <v>30</v>
      </c>
      <c r="M64" s="71"/>
      <c r="N64" s="90"/>
      <c r="O64" s="93"/>
      <c r="P64" s="94"/>
    </row>
    <row r="65" spans="1:16" ht="37.5" customHeight="1" thickBot="1">
      <c r="A65" s="236" t="s">
        <v>330</v>
      </c>
      <c r="B65" s="147" t="s">
        <v>235</v>
      </c>
      <c r="C65" s="275" t="s">
        <v>271</v>
      </c>
      <c r="D65" s="148"/>
      <c r="E65" s="149"/>
      <c r="F65" s="148"/>
      <c r="G65" s="150"/>
      <c r="H65" s="151"/>
      <c r="I65" s="152"/>
      <c r="J65" s="153"/>
      <c r="K65" s="154">
        <v>36</v>
      </c>
      <c r="L65" s="155"/>
      <c r="M65" s="154"/>
      <c r="N65" s="156"/>
      <c r="O65" s="157"/>
      <c r="P65" s="155"/>
    </row>
    <row r="66" spans="1:16" ht="35.25" customHeight="1" thickBot="1">
      <c r="A66" s="237" t="s">
        <v>331</v>
      </c>
      <c r="B66" s="147" t="s">
        <v>234</v>
      </c>
      <c r="C66" s="275" t="s">
        <v>277</v>
      </c>
      <c r="D66" s="79"/>
      <c r="E66" s="97"/>
      <c r="F66" s="79"/>
      <c r="G66" s="98"/>
      <c r="H66" s="99"/>
      <c r="I66" s="100"/>
      <c r="J66" s="101"/>
      <c r="K66" s="154">
        <v>108</v>
      </c>
      <c r="L66" s="103">
        <v>36</v>
      </c>
      <c r="M66" s="102"/>
      <c r="N66" s="104"/>
      <c r="O66" s="105"/>
      <c r="P66" s="103"/>
    </row>
    <row r="67" spans="1:16" ht="50.25" customHeight="1" thickBot="1">
      <c r="A67" s="288" t="s">
        <v>107</v>
      </c>
      <c r="B67" s="289" t="s">
        <v>108</v>
      </c>
      <c r="C67" s="302" t="s">
        <v>286</v>
      </c>
      <c r="D67" s="290">
        <f>SUM(D68:D73)</f>
        <v>683</v>
      </c>
      <c r="E67" s="290">
        <f>SUM(E68:E73)</f>
        <v>229</v>
      </c>
      <c r="F67" s="290">
        <f>SUM(F68:F73)</f>
        <v>450</v>
      </c>
      <c r="G67" s="290">
        <f>SUM(G68:G73)</f>
        <v>276</v>
      </c>
      <c r="H67" s="291"/>
      <c r="I67" s="292"/>
      <c r="J67" s="293"/>
      <c r="K67" s="294">
        <f>SUM(K68:K73)</f>
        <v>0</v>
      </c>
      <c r="L67" s="295">
        <f>SUM(L68:L73)</f>
        <v>90</v>
      </c>
      <c r="M67" s="294">
        <f>SUM(M68:M73)</f>
        <v>210</v>
      </c>
      <c r="N67" s="296">
        <v>150</v>
      </c>
      <c r="O67" s="297">
        <f>SUM(O68:O73)</f>
        <v>0</v>
      </c>
      <c r="P67" s="295">
        <f>SUM(P68:P72)</f>
        <v>0</v>
      </c>
    </row>
    <row r="68" spans="1:16" ht="69.75" customHeight="1" thickBot="1">
      <c r="A68" s="250" t="s">
        <v>109</v>
      </c>
      <c r="B68" s="72" t="s">
        <v>110</v>
      </c>
      <c r="C68" s="275" t="s">
        <v>279</v>
      </c>
      <c r="D68" s="73">
        <v>113</v>
      </c>
      <c r="E68" s="74">
        <v>38</v>
      </c>
      <c r="F68" s="73">
        <v>75</v>
      </c>
      <c r="G68" s="75">
        <v>46</v>
      </c>
      <c r="H68" s="83"/>
      <c r="I68" s="87"/>
      <c r="J68" s="88"/>
      <c r="K68" s="71"/>
      <c r="L68" s="94">
        <v>30</v>
      </c>
      <c r="M68" s="71">
        <v>30</v>
      </c>
      <c r="N68" s="90">
        <v>15</v>
      </c>
      <c r="O68" s="93"/>
      <c r="P68" s="94"/>
    </row>
    <row r="69" spans="1:16" ht="72.75" customHeight="1" thickBot="1">
      <c r="A69" s="250" t="s">
        <v>133</v>
      </c>
      <c r="B69" s="72" t="s">
        <v>111</v>
      </c>
      <c r="C69" s="275" t="s">
        <v>279</v>
      </c>
      <c r="D69" s="73">
        <v>96</v>
      </c>
      <c r="E69" s="74">
        <v>32</v>
      </c>
      <c r="F69" s="73">
        <v>60</v>
      </c>
      <c r="G69" s="75">
        <v>38</v>
      </c>
      <c r="H69" s="83"/>
      <c r="I69" s="87"/>
      <c r="J69" s="88"/>
      <c r="K69" s="71"/>
      <c r="L69" s="94"/>
      <c r="M69" s="71">
        <v>30</v>
      </c>
      <c r="N69" s="90">
        <v>30</v>
      </c>
      <c r="O69" s="93"/>
      <c r="P69" s="94"/>
    </row>
    <row r="70" spans="1:16" ht="72" customHeight="1" thickBot="1">
      <c r="A70" s="250" t="s">
        <v>134</v>
      </c>
      <c r="B70" s="72" t="s">
        <v>112</v>
      </c>
      <c r="C70" s="275" t="s">
        <v>279</v>
      </c>
      <c r="D70" s="73">
        <v>113</v>
      </c>
      <c r="E70" s="74">
        <v>38</v>
      </c>
      <c r="F70" s="73">
        <v>75</v>
      </c>
      <c r="G70" s="75">
        <v>46</v>
      </c>
      <c r="H70" s="83"/>
      <c r="I70" s="87"/>
      <c r="J70" s="88"/>
      <c r="K70" s="71" t="s">
        <v>203</v>
      </c>
      <c r="L70" s="94"/>
      <c r="M70" s="71">
        <v>30</v>
      </c>
      <c r="N70" s="90">
        <v>45</v>
      </c>
      <c r="O70" s="93"/>
      <c r="P70" s="94"/>
    </row>
    <row r="71" spans="1:16" ht="51" customHeight="1" thickBot="1">
      <c r="A71" s="250" t="s">
        <v>113</v>
      </c>
      <c r="B71" s="72" t="s">
        <v>114</v>
      </c>
      <c r="C71" s="275" t="s">
        <v>280</v>
      </c>
      <c r="D71" s="73">
        <v>113</v>
      </c>
      <c r="E71" s="74">
        <v>38</v>
      </c>
      <c r="F71" s="73">
        <v>75</v>
      </c>
      <c r="G71" s="75">
        <v>46</v>
      </c>
      <c r="H71" s="83"/>
      <c r="I71" s="87"/>
      <c r="J71" s="88"/>
      <c r="K71" s="71"/>
      <c r="L71" s="94"/>
      <c r="M71" s="71">
        <v>45</v>
      </c>
      <c r="N71" s="90">
        <v>30</v>
      </c>
      <c r="O71" s="93"/>
      <c r="P71" s="94"/>
    </row>
    <row r="72" spans="1:16" ht="48.75" customHeight="1" thickBot="1">
      <c r="A72" s="250" t="s">
        <v>115</v>
      </c>
      <c r="B72" s="72" t="s">
        <v>116</v>
      </c>
      <c r="C72" s="275" t="s">
        <v>281</v>
      </c>
      <c r="D72" s="73">
        <v>135</v>
      </c>
      <c r="E72" s="74">
        <v>45</v>
      </c>
      <c r="F72" s="73">
        <v>90</v>
      </c>
      <c r="G72" s="75">
        <v>54</v>
      </c>
      <c r="H72" s="83"/>
      <c r="I72" s="87"/>
      <c r="J72" s="88"/>
      <c r="K72" s="71"/>
      <c r="L72" s="94">
        <v>30</v>
      </c>
      <c r="M72" s="71">
        <v>45</v>
      </c>
      <c r="N72" s="90">
        <v>15</v>
      </c>
      <c r="O72" s="93"/>
      <c r="P72" s="94"/>
    </row>
    <row r="73" spans="1:16" ht="66.75" customHeight="1" thickBot="1">
      <c r="A73" s="250" t="s">
        <v>132</v>
      </c>
      <c r="B73" s="72" t="s">
        <v>128</v>
      </c>
      <c r="C73" s="275" t="s">
        <v>282</v>
      </c>
      <c r="D73" s="73">
        <v>113</v>
      </c>
      <c r="E73" s="74">
        <v>38</v>
      </c>
      <c r="F73" s="73">
        <v>75</v>
      </c>
      <c r="G73" s="75">
        <v>46</v>
      </c>
      <c r="H73" s="83"/>
      <c r="I73" s="87"/>
      <c r="J73" s="88"/>
      <c r="K73" s="71"/>
      <c r="L73" s="94">
        <v>30</v>
      </c>
      <c r="M73" s="71">
        <v>30</v>
      </c>
      <c r="N73" s="90">
        <v>15</v>
      </c>
      <c r="O73" s="93"/>
      <c r="P73" s="94"/>
    </row>
    <row r="74" spans="1:16" ht="51.75" customHeight="1" thickBot="1">
      <c r="A74" s="250" t="s">
        <v>328</v>
      </c>
      <c r="B74" s="72" t="s">
        <v>217</v>
      </c>
      <c r="C74" s="275" t="s">
        <v>273</v>
      </c>
      <c r="D74" s="73"/>
      <c r="E74" s="74"/>
      <c r="F74" s="73"/>
      <c r="G74" s="75"/>
      <c r="H74" s="83"/>
      <c r="I74" s="87"/>
      <c r="J74" s="88"/>
      <c r="K74" s="71"/>
      <c r="L74" s="94"/>
      <c r="M74" s="71"/>
      <c r="N74" s="90">
        <v>72</v>
      </c>
      <c r="O74" s="93"/>
      <c r="P74" s="94"/>
    </row>
    <row r="75" spans="1:16" ht="39.75" customHeight="1" thickBot="1">
      <c r="A75" s="251" t="s">
        <v>243</v>
      </c>
      <c r="B75" s="147" t="s">
        <v>234</v>
      </c>
      <c r="C75" s="275" t="s">
        <v>268</v>
      </c>
      <c r="D75" s="148"/>
      <c r="E75" s="149"/>
      <c r="F75" s="148"/>
      <c r="G75" s="150"/>
      <c r="H75" s="151"/>
      <c r="I75" s="152"/>
      <c r="J75" s="153"/>
      <c r="K75" s="154"/>
      <c r="L75" s="155">
        <v>72</v>
      </c>
      <c r="M75" s="154">
        <v>108</v>
      </c>
      <c r="N75" s="156"/>
      <c r="O75" s="157"/>
      <c r="P75" s="155"/>
    </row>
    <row r="76" spans="1:16" ht="35.25" customHeight="1" thickBot="1">
      <c r="A76" s="251" t="s">
        <v>244</v>
      </c>
      <c r="B76" s="147" t="s">
        <v>216</v>
      </c>
      <c r="C76" s="275" t="s">
        <v>280</v>
      </c>
      <c r="D76" s="148"/>
      <c r="E76" s="149"/>
      <c r="F76" s="148"/>
      <c r="G76" s="150"/>
      <c r="H76" s="151"/>
      <c r="I76" s="152"/>
      <c r="J76" s="153"/>
      <c r="K76" s="154"/>
      <c r="L76" s="155"/>
      <c r="M76" s="154"/>
      <c r="N76" s="156">
        <v>144</v>
      </c>
      <c r="O76" s="157"/>
      <c r="P76" s="155"/>
    </row>
    <row r="77" spans="1:16" ht="120" customHeight="1" thickBot="1">
      <c r="A77" s="303" t="s">
        <v>162</v>
      </c>
      <c r="B77" s="289" t="s">
        <v>117</v>
      </c>
      <c r="C77" s="304" t="s">
        <v>287</v>
      </c>
      <c r="D77" s="290">
        <v>799</v>
      </c>
      <c r="E77" s="290">
        <f>SUM(E78:E81)</f>
        <v>189</v>
      </c>
      <c r="F77" s="290">
        <f>SUM(F78:F81)</f>
        <v>375</v>
      </c>
      <c r="G77" s="290">
        <f>SUM(G78:G81)</f>
        <v>226</v>
      </c>
      <c r="H77" s="291"/>
      <c r="I77" s="292"/>
      <c r="J77" s="293"/>
      <c r="K77" s="294">
        <f>SUM(K78:K83)</f>
        <v>0</v>
      </c>
      <c r="L77" s="295">
        <v>30</v>
      </c>
      <c r="M77" s="294">
        <f>SUM(M78:M83)</f>
        <v>150</v>
      </c>
      <c r="N77" s="296">
        <f>SUM(N78:N83)</f>
        <v>165</v>
      </c>
      <c r="O77" s="297">
        <v>187</v>
      </c>
      <c r="P77" s="295">
        <f>SUM(P78:P83)</f>
        <v>0</v>
      </c>
    </row>
    <row r="78" spans="1:16" ht="50.25" customHeight="1" thickBot="1">
      <c r="A78" s="250" t="s">
        <v>118</v>
      </c>
      <c r="B78" s="72" t="s">
        <v>212</v>
      </c>
      <c r="C78" s="275" t="s">
        <v>282</v>
      </c>
      <c r="D78" s="73">
        <f>SUM(E77:F77)</f>
        <v>564</v>
      </c>
      <c r="E78" s="75">
        <f>ROUND(F78*0.5,0)</f>
        <v>53</v>
      </c>
      <c r="F78" s="73">
        <v>105</v>
      </c>
      <c r="G78" s="75">
        <f>ROUND(F78*0.6,0)</f>
        <v>63</v>
      </c>
      <c r="H78" s="83"/>
      <c r="I78" s="87"/>
      <c r="J78" s="88"/>
      <c r="K78" s="71"/>
      <c r="L78" s="94">
        <v>30</v>
      </c>
      <c r="M78" s="71">
        <v>45</v>
      </c>
      <c r="N78" s="90">
        <v>30</v>
      </c>
      <c r="O78" s="93"/>
      <c r="P78" s="94"/>
    </row>
    <row r="79" spans="1:16" ht="38.25" customHeight="1" thickBot="1">
      <c r="A79" s="250" t="s">
        <v>129</v>
      </c>
      <c r="B79" s="72" t="s">
        <v>255</v>
      </c>
      <c r="C79" s="275" t="s">
        <v>283</v>
      </c>
      <c r="D79" s="73">
        <f>SUM(E78:F78)</f>
        <v>158</v>
      </c>
      <c r="E79" s="75">
        <f>ROUND(F79*0.5,0)</f>
        <v>53</v>
      </c>
      <c r="F79" s="73">
        <v>105</v>
      </c>
      <c r="G79" s="75">
        <f>ROUND(F79*0.6,0)</f>
        <v>63</v>
      </c>
      <c r="H79" s="83"/>
      <c r="I79" s="87"/>
      <c r="J79" s="88"/>
      <c r="K79" s="71" t="s">
        <v>203</v>
      </c>
      <c r="L79" s="94" t="s">
        <v>203</v>
      </c>
      <c r="M79" s="71">
        <v>30</v>
      </c>
      <c r="N79" s="90">
        <v>30</v>
      </c>
      <c r="O79" s="93">
        <v>45</v>
      </c>
      <c r="P79" s="94"/>
    </row>
    <row r="80" spans="1:16" ht="50.25" customHeight="1" thickBot="1">
      <c r="A80" s="250" t="s">
        <v>130</v>
      </c>
      <c r="B80" s="72" t="s">
        <v>119</v>
      </c>
      <c r="C80" s="275" t="s">
        <v>284</v>
      </c>
      <c r="D80" s="73">
        <v>113</v>
      </c>
      <c r="E80" s="74">
        <v>38</v>
      </c>
      <c r="F80" s="73">
        <v>75</v>
      </c>
      <c r="G80" s="75">
        <v>46</v>
      </c>
      <c r="H80" s="83"/>
      <c r="I80" s="87"/>
      <c r="J80" s="88"/>
      <c r="K80" s="71"/>
      <c r="L80" s="94"/>
      <c r="M80" s="71">
        <v>30</v>
      </c>
      <c r="N80" s="90">
        <v>30</v>
      </c>
      <c r="O80" s="93">
        <v>15</v>
      </c>
      <c r="P80" s="94"/>
    </row>
    <row r="81" spans="1:16" ht="42.75" customHeight="1">
      <c r="A81" s="250" t="s">
        <v>131</v>
      </c>
      <c r="B81" s="72" t="s">
        <v>120</v>
      </c>
      <c r="C81" s="275" t="s">
        <v>283</v>
      </c>
      <c r="D81" s="73">
        <v>135</v>
      </c>
      <c r="E81" s="74">
        <v>45</v>
      </c>
      <c r="F81" s="73">
        <v>90</v>
      </c>
      <c r="G81" s="75">
        <v>54</v>
      </c>
      <c r="H81" s="83"/>
      <c r="I81" s="87"/>
      <c r="J81" s="88"/>
      <c r="K81" s="71"/>
      <c r="L81" s="94" t="s">
        <v>203</v>
      </c>
      <c r="M81" s="71">
        <v>15</v>
      </c>
      <c r="N81" s="90">
        <v>45</v>
      </c>
      <c r="O81" s="93">
        <v>30</v>
      </c>
      <c r="P81" s="94"/>
    </row>
    <row r="82" spans="1:16" ht="42.75" customHeight="1" thickBot="1">
      <c r="A82" s="1003" t="s">
        <v>256</v>
      </c>
      <c r="B82" s="1004"/>
      <c r="C82" s="224"/>
      <c r="D82" s="224">
        <f>SUM(D83:D84)</f>
        <v>236</v>
      </c>
      <c r="E82" s="224">
        <f>SUM(E83:E84)</f>
        <v>79</v>
      </c>
      <c r="F82" s="224">
        <f>SUM(F83:F84)</f>
        <v>157</v>
      </c>
      <c r="G82" s="224">
        <f>SUM(G83:G84)</f>
        <v>94</v>
      </c>
      <c r="H82" s="240"/>
      <c r="I82" s="241"/>
      <c r="J82" s="242"/>
      <c r="K82" s="243"/>
      <c r="L82" s="244"/>
      <c r="M82" s="243"/>
      <c r="N82" s="245"/>
      <c r="O82" s="256"/>
      <c r="P82" s="244"/>
    </row>
    <row r="83" spans="1:16" ht="43.5" customHeight="1">
      <c r="A83" s="251" t="s">
        <v>214</v>
      </c>
      <c r="B83" s="147" t="s">
        <v>215</v>
      </c>
      <c r="C83" s="275" t="s">
        <v>283</v>
      </c>
      <c r="D83" s="148">
        <v>180</v>
      </c>
      <c r="E83" s="149">
        <v>60</v>
      </c>
      <c r="F83" s="148">
        <v>120</v>
      </c>
      <c r="G83" s="150">
        <v>72</v>
      </c>
      <c r="H83" s="151"/>
      <c r="I83" s="152"/>
      <c r="J83" s="153"/>
      <c r="K83" s="154"/>
      <c r="L83" s="155"/>
      <c r="M83" s="154">
        <v>30</v>
      </c>
      <c r="N83" s="156">
        <v>30</v>
      </c>
      <c r="O83" s="157">
        <v>60</v>
      </c>
      <c r="P83" s="155"/>
    </row>
    <row r="84" spans="1:16" ht="43.5" customHeight="1">
      <c r="A84" s="251" t="s">
        <v>257</v>
      </c>
      <c r="B84" s="147" t="s">
        <v>258</v>
      </c>
      <c r="C84" s="73"/>
      <c r="D84" s="73">
        <f>SUM(E84:F84)</f>
        <v>56</v>
      </c>
      <c r="E84" s="75">
        <f>ROUND(F84*0.5,0)</f>
        <v>19</v>
      </c>
      <c r="F84" s="73">
        <v>37</v>
      </c>
      <c r="G84" s="75">
        <f>ROUND(F84*0.6,0)</f>
        <v>22</v>
      </c>
      <c r="H84" s="83"/>
      <c r="I84" s="87"/>
      <c r="J84" s="88"/>
      <c r="K84" s="71"/>
      <c r="L84" s="94"/>
      <c r="M84" s="71"/>
      <c r="N84" s="90"/>
      <c r="O84" s="93">
        <v>37</v>
      </c>
      <c r="P84" s="94"/>
    </row>
    <row r="85" spans="1:16" ht="35.25" customHeight="1" thickBot="1">
      <c r="A85" s="250" t="s">
        <v>329</v>
      </c>
      <c r="B85" s="147" t="s">
        <v>241</v>
      </c>
      <c r="C85" s="73"/>
      <c r="D85" s="73"/>
      <c r="E85" s="74"/>
      <c r="F85" s="73"/>
      <c r="G85" s="75"/>
      <c r="H85" s="83"/>
      <c r="I85" s="87"/>
      <c r="J85" s="88"/>
      <c r="K85" s="71"/>
      <c r="L85" s="94">
        <v>36</v>
      </c>
      <c r="M85" s="71"/>
      <c r="N85" s="90"/>
      <c r="O85" s="93"/>
      <c r="P85" s="94"/>
    </row>
    <row r="86" spans="1:16" ht="65.25" customHeight="1" thickBot="1">
      <c r="A86" s="250" t="s">
        <v>245</v>
      </c>
      <c r="B86" s="147" t="s">
        <v>234</v>
      </c>
      <c r="C86" s="275" t="s">
        <v>285</v>
      </c>
      <c r="D86" s="73"/>
      <c r="E86" s="74"/>
      <c r="F86" s="73"/>
      <c r="G86" s="75"/>
      <c r="H86" s="83"/>
      <c r="I86" s="87"/>
      <c r="J86" s="88"/>
      <c r="K86" s="71"/>
      <c r="L86" s="94"/>
      <c r="M86" s="219"/>
      <c r="N86" s="90">
        <v>108</v>
      </c>
      <c r="O86" s="93">
        <v>36</v>
      </c>
      <c r="P86" s="94"/>
    </row>
    <row r="87" spans="1:16" ht="86.25" customHeight="1" thickBot="1">
      <c r="A87" s="303" t="s">
        <v>121</v>
      </c>
      <c r="B87" s="289" t="s">
        <v>198</v>
      </c>
      <c r="C87" s="304" t="s">
        <v>289</v>
      </c>
      <c r="D87" s="290">
        <f>SUM(D88)</f>
        <v>156</v>
      </c>
      <c r="E87" s="298">
        <v>52</v>
      </c>
      <c r="F87" s="290">
        <f>SUM(K87:P87)</f>
        <v>104</v>
      </c>
      <c r="G87" s="299">
        <f>SUM(G88)</f>
        <v>62</v>
      </c>
      <c r="H87" s="291"/>
      <c r="I87" s="292"/>
      <c r="J87" s="293"/>
      <c r="K87" s="294">
        <f t="shared" ref="K87:P87" si="8">SUM(K88)</f>
        <v>0</v>
      </c>
      <c r="L87" s="295">
        <v>0</v>
      </c>
      <c r="M87" s="294">
        <v>0</v>
      </c>
      <c r="N87" s="296">
        <f t="shared" si="8"/>
        <v>0</v>
      </c>
      <c r="O87" s="297">
        <f t="shared" si="8"/>
        <v>60</v>
      </c>
      <c r="P87" s="295">
        <f t="shared" si="8"/>
        <v>44</v>
      </c>
    </row>
    <row r="88" spans="1:16" ht="103.5" customHeight="1" thickBot="1">
      <c r="A88" s="250" t="s">
        <v>122</v>
      </c>
      <c r="B88" s="72" t="s">
        <v>123</v>
      </c>
      <c r="C88" s="275" t="s">
        <v>288</v>
      </c>
      <c r="D88" s="73">
        <v>156</v>
      </c>
      <c r="E88" s="74">
        <v>52</v>
      </c>
      <c r="F88" s="73">
        <v>104</v>
      </c>
      <c r="G88" s="75">
        <v>62</v>
      </c>
      <c r="H88" s="83"/>
      <c r="I88" s="87"/>
      <c r="J88" s="88"/>
      <c r="K88" s="71"/>
      <c r="L88" s="94" t="s">
        <v>203</v>
      </c>
      <c r="M88" s="71" t="s">
        <v>203</v>
      </c>
      <c r="N88" s="90"/>
      <c r="O88" s="93">
        <v>60</v>
      </c>
      <c r="P88" s="94">
        <v>44</v>
      </c>
    </row>
    <row r="89" spans="1:16" ht="44.25" customHeight="1" thickBot="1">
      <c r="A89" s="250" t="s">
        <v>246</v>
      </c>
      <c r="B89" s="147" t="s">
        <v>234</v>
      </c>
      <c r="C89" s="275" t="s">
        <v>274</v>
      </c>
      <c r="D89" s="73"/>
      <c r="E89" s="74"/>
      <c r="F89" s="73"/>
      <c r="G89" s="75"/>
      <c r="H89" s="83"/>
      <c r="I89" s="87"/>
      <c r="J89" s="88"/>
      <c r="K89" s="71"/>
      <c r="L89" s="94"/>
      <c r="M89" s="71"/>
      <c r="N89" s="90"/>
      <c r="O89" s="93">
        <v>36</v>
      </c>
      <c r="P89" s="94"/>
    </row>
    <row r="90" spans="1:16" ht="69.75" customHeight="1" thickBot="1">
      <c r="A90" s="303" t="s">
        <v>124</v>
      </c>
      <c r="B90" s="289" t="s">
        <v>125</v>
      </c>
      <c r="C90" s="290" t="s">
        <v>239</v>
      </c>
      <c r="D90" s="290">
        <f>SUM(D91)</f>
        <v>135</v>
      </c>
      <c r="E90" s="298">
        <f>SUM(E91)</f>
        <v>45</v>
      </c>
      <c r="F90" s="290">
        <f>SUM(K90:P90)</f>
        <v>90</v>
      </c>
      <c r="G90" s="299">
        <f>SUM(G91:G91)</f>
        <v>54</v>
      </c>
      <c r="H90" s="291"/>
      <c r="I90" s="292"/>
      <c r="J90" s="293"/>
      <c r="K90" s="294">
        <f>SUM(K91)</f>
        <v>0</v>
      </c>
      <c r="L90" s="295">
        <v>0</v>
      </c>
      <c r="M90" s="294">
        <v>0</v>
      </c>
      <c r="N90" s="296">
        <f>SUM(N91:N91)</f>
        <v>45</v>
      </c>
      <c r="O90" s="297">
        <f>SUM(O91)</f>
        <v>45</v>
      </c>
      <c r="P90" s="295">
        <f>SUM(P91)</f>
        <v>0</v>
      </c>
    </row>
    <row r="91" spans="1:16" ht="74.25" customHeight="1" thickBot="1">
      <c r="A91" s="250" t="s">
        <v>126</v>
      </c>
      <c r="B91" s="72" t="s">
        <v>127</v>
      </c>
      <c r="C91" s="275" t="s">
        <v>284</v>
      </c>
      <c r="D91" s="73">
        <v>135</v>
      </c>
      <c r="E91" s="74">
        <v>45</v>
      </c>
      <c r="F91" s="73">
        <v>90</v>
      </c>
      <c r="G91" s="75">
        <v>54</v>
      </c>
      <c r="H91" s="83"/>
      <c r="I91" s="87"/>
      <c r="J91" s="88"/>
      <c r="K91" s="71"/>
      <c r="L91" s="94" t="s">
        <v>203</v>
      </c>
      <c r="M91" s="71" t="s">
        <v>203</v>
      </c>
      <c r="N91" s="90">
        <v>45</v>
      </c>
      <c r="O91" s="93">
        <v>45</v>
      </c>
      <c r="P91" s="94"/>
    </row>
    <row r="92" spans="1:16" ht="35.25" customHeight="1" thickBot="1">
      <c r="A92" s="313" t="s">
        <v>332</v>
      </c>
      <c r="B92" s="147" t="s">
        <v>234</v>
      </c>
      <c r="C92" s="275"/>
      <c r="D92" s="79"/>
      <c r="E92" s="97"/>
      <c r="F92" s="79"/>
      <c r="G92" s="98"/>
      <c r="H92" s="99"/>
      <c r="I92" s="100"/>
      <c r="J92" s="101"/>
      <c r="K92" s="102"/>
      <c r="L92" s="103"/>
      <c r="M92" s="102"/>
      <c r="N92" s="104"/>
      <c r="O92" s="105">
        <v>36</v>
      </c>
      <c r="P92" s="103"/>
    </row>
    <row r="93" spans="1:16" ht="35.25" customHeight="1" thickBot="1">
      <c r="A93" s="249" t="s">
        <v>247</v>
      </c>
      <c r="B93" s="107" t="s">
        <v>42</v>
      </c>
      <c r="C93" s="275" t="s">
        <v>264</v>
      </c>
      <c r="D93" s="108"/>
      <c r="E93" s="109"/>
      <c r="F93" s="108"/>
      <c r="G93" s="110"/>
      <c r="H93" s="111"/>
      <c r="I93" s="112"/>
      <c r="J93" s="113"/>
      <c r="K93" s="114"/>
      <c r="L93" s="115"/>
      <c r="M93" s="114"/>
      <c r="N93" s="116"/>
      <c r="O93" s="117"/>
      <c r="P93" s="115" t="s">
        <v>248</v>
      </c>
    </row>
    <row r="94" spans="1:16" ht="35.25" customHeight="1" thickBot="1">
      <c r="A94" s="252"/>
      <c r="B94" s="73"/>
      <c r="C94" s="73"/>
      <c r="D94" s="73"/>
      <c r="E94" s="74"/>
      <c r="F94" s="73"/>
      <c r="G94" s="75"/>
      <c r="H94" s="83"/>
      <c r="I94" s="87"/>
      <c r="J94" s="88"/>
      <c r="K94" s="71"/>
      <c r="L94" s="94"/>
      <c r="M94" s="71"/>
      <c r="N94" s="90"/>
      <c r="O94" s="93"/>
      <c r="P94" s="94"/>
    </row>
    <row r="95" spans="1:16" ht="35.25" customHeight="1" thickBot="1">
      <c r="A95" s="76"/>
      <c r="B95" s="107" t="s">
        <v>259</v>
      </c>
      <c r="C95" s="81"/>
      <c r="D95" s="216">
        <f>SUM(D33,D43,D53,D82)</f>
        <v>1138</v>
      </c>
      <c r="E95" s="216">
        <f>SUM(E33,E43,E53,E82)</f>
        <v>378</v>
      </c>
      <c r="F95" s="216">
        <f>SUM(F33,F43,F53,F82)</f>
        <v>761</v>
      </c>
      <c r="G95" s="216">
        <f>SUM(G33,G43,G53,G82)</f>
        <v>454</v>
      </c>
      <c r="H95" s="82"/>
      <c r="I95" s="85"/>
      <c r="J95" s="86"/>
      <c r="K95" s="80"/>
      <c r="L95" s="92"/>
      <c r="M95" s="80"/>
      <c r="N95" s="89"/>
      <c r="O95" s="91"/>
      <c r="P95" s="92"/>
    </row>
    <row r="96" spans="1:16" ht="35.25" customHeight="1" thickBot="1">
      <c r="A96" s="96"/>
      <c r="B96" s="107" t="s">
        <v>260</v>
      </c>
      <c r="C96" s="79"/>
      <c r="D96" s="257">
        <f t="shared" ref="D96:E96" si="9">SUM(D26,D95,D9)</f>
        <v>7397</v>
      </c>
      <c r="E96" s="257">
        <f t="shared" si="9"/>
        <v>2624</v>
      </c>
      <c r="F96" s="257">
        <f>SUM(F26,F95,F9)</f>
        <v>4500</v>
      </c>
      <c r="G96" s="257">
        <f>SUM(G26,G95,G9)</f>
        <v>3421</v>
      </c>
      <c r="H96" s="99"/>
      <c r="I96" s="100"/>
      <c r="J96" s="101"/>
      <c r="K96" s="102"/>
      <c r="L96" s="103"/>
      <c r="M96" s="102"/>
      <c r="N96" s="104"/>
      <c r="O96" s="105"/>
      <c r="P96" s="103"/>
    </row>
    <row r="97" spans="1:16" ht="35.25" customHeight="1" thickBot="1">
      <c r="A97" s="106" t="s">
        <v>43</v>
      </c>
      <c r="B97" s="107" t="s">
        <v>44</v>
      </c>
      <c r="C97" s="108"/>
      <c r="D97" s="108"/>
      <c r="E97" s="109"/>
      <c r="F97" s="108"/>
      <c r="G97" s="110"/>
      <c r="H97" s="111"/>
      <c r="I97" s="112"/>
      <c r="J97" s="113"/>
      <c r="K97" s="114"/>
      <c r="L97" s="115"/>
      <c r="M97" s="114"/>
      <c r="N97" s="116"/>
      <c r="O97" s="117"/>
      <c r="P97" s="115" t="s">
        <v>249</v>
      </c>
    </row>
    <row r="98" spans="1:16" ht="35.25" customHeight="1">
      <c r="A98" s="73"/>
      <c r="B98" s="76"/>
      <c r="C98" s="73"/>
      <c r="D98" s="73"/>
      <c r="E98" s="74"/>
      <c r="F98" s="73"/>
      <c r="G98" s="75"/>
      <c r="H98" s="83"/>
      <c r="I98" s="87"/>
      <c r="J98" s="88"/>
      <c r="K98" s="71"/>
      <c r="L98" s="94"/>
      <c r="M98" s="71"/>
      <c r="N98" s="90"/>
      <c r="O98" s="93"/>
      <c r="P98" s="94"/>
    </row>
    <row r="99" spans="1:16" ht="35.25" customHeight="1">
      <c r="A99" s="73"/>
      <c r="B99" s="73"/>
      <c r="C99" s="73"/>
      <c r="D99" s="73"/>
      <c r="E99" s="74"/>
      <c r="F99" s="73"/>
      <c r="G99" s="75"/>
      <c r="H99" s="83"/>
      <c r="I99" s="87"/>
      <c r="J99" s="88"/>
      <c r="K99" s="71"/>
      <c r="L99" s="94"/>
      <c r="M99" s="71"/>
      <c r="N99" s="90"/>
      <c r="O99" s="93"/>
      <c r="P99" s="94"/>
    </row>
    <row r="100" spans="1:16" ht="35.25" customHeight="1">
      <c r="A100" s="73"/>
      <c r="B100" s="73"/>
      <c r="C100" s="73"/>
      <c r="D100" s="73"/>
      <c r="E100" s="74"/>
      <c r="F100" s="73"/>
      <c r="G100" s="75"/>
      <c r="H100" s="83"/>
      <c r="I100" s="87"/>
      <c r="J100" s="88"/>
      <c r="K100" s="71"/>
      <c r="L100" s="94"/>
      <c r="M100" s="71"/>
      <c r="N100" s="90"/>
      <c r="O100" s="93"/>
      <c r="P100" s="94"/>
    </row>
    <row r="101" spans="1:16" ht="35.25" customHeight="1" thickBot="1">
      <c r="A101" s="77"/>
      <c r="B101" s="77"/>
      <c r="C101" s="77"/>
      <c r="D101" s="77"/>
      <c r="E101" s="78"/>
      <c r="F101" s="79"/>
      <c r="G101" s="77"/>
      <c r="H101" s="84"/>
      <c r="I101" s="193"/>
      <c r="J101" s="194"/>
      <c r="K101" s="195"/>
      <c r="L101" s="191"/>
      <c r="M101" s="195"/>
      <c r="N101" s="192"/>
      <c r="O101" s="196"/>
      <c r="P101" s="191"/>
    </row>
    <row r="102" spans="1:16" ht="35.25" customHeight="1">
      <c r="A102" s="1006" t="s">
        <v>193</v>
      </c>
      <c r="B102" s="1007"/>
      <c r="C102" s="1007"/>
      <c r="D102" s="1007"/>
      <c r="E102" s="1008"/>
      <c r="F102" s="1012" t="s">
        <v>27</v>
      </c>
      <c r="G102" s="965" t="s">
        <v>40</v>
      </c>
      <c r="H102" s="966"/>
      <c r="I102" s="984">
        <v>12</v>
      </c>
      <c r="J102" s="986">
        <v>12</v>
      </c>
      <c r="K102" s="982">
        <v>13</v>
      </c>
      <c r="L102" s="980">
        <v>17</v>
      </c>
      <c r="M102" s="982">
        <v>18</v>
      </c>
      <c r="N102" s="980">
        <v>18</v>
      </c>
      <c r="O102" s="982">
        <v>16</v>
      </c>
      <c r="P102" s="980">
        <v>13</v>
      </c>
    </row>
    <row r="103" spans="1:16" ht="35.25" customHeight="1" thickBot="1">
      <c r="A103" s="1009"/>
      <c r="B103" s="1010"/>
      <c r="C103" s="1010"/>
      <c r="D103" s="1010"/>
      <c r="E103" s="1011"/>
      <c r="F103" s="1013"/>
      <c r="G103" s="967"/>
      <c r="H103" s="968"/>
      <c r="I103" s="985"/>
      <c r="J103" s="987"/>
      <c r="K103" s="983"/>
      <c r="L103" s="981"/>
      <c r="M103" s="983"/>
      <c r="N103" s="981"/>
      <c r="O103" s="983"/>
      <c r="P103" s="981"/>
    </row>
    <row r="104" spans="1:16" ht="35.25" customHeight="1" thickBot="1">
      <c r="A104" s="973" t="s">
        <v>34</v>
      </c>
      <c r="B104" s="974"/>
      <c r="C104" s="974"/>
      <c r="D104" s="974"/>
      <c r="E104" s="975"/>
      <c r="F104" s="1013"/>
      <c r="G104" s="971" t="s">
        <v>37</v>
      </c>
      <c r="H104" s="972"/>
      <c r="I104" s="122"/>
      <c r="J104" s="213"/>
      <c r="K104" s="185">
        <v>36</v>
      </c>
      <c r="L104" s="123">
        <v>36</v>
      </c>
      <c r="M104" s="214"/>
      <c r="N104" s="123">
        <v>72</v>
      </c>
      <c r="O104" s="214"/>
      <c r="P104" s="123"/>
    </row>
    <row r="105" spans="1:16" ht="35.25" customHeight="1" thickBot="1">
      <c r="A105" s="1005" t="s">
        <v>35</v>
      </c>
      <c r="B105" s="974"/>
      <c r="C105" s="974"/>
      <c r="D105" s="974"/>
      <c r="E105" s="975"/>
      <c r="F105" s="1013"/>
      <c r="G105" s="976" t="s">
        <v>192</v>
      </c>
      <c r="H105" s="977"/>
      <c r="I105" s="168"/>
      <c r="J105" s="197"/>
      <c r="K105" s="186">
        <v>108</v>
      </c>
      <c r="L105" s="169">
        <v>108</v>
      </c>
      <c r="M105" s="211">
        <v>108</v>
      </c>
      <c r="N105" s="169" t="s">
        <v>238</v>
      </c>
      <c r="O105" s="211">
        <v>108</v>
      </c>
      <c r="P105" s="215"/>
    </row>
    <row r="106" spans="1:16" ht="36" customHeight="1" thickBot="1">
      <c r="A106" s="1005" t="s">
        <v>36</v>
      </c>
      <c r="B106" s="974"/>
      <c r="C106" s="974"/>
      <c r="D106" s="974"/>
      <c r="E106" s="975"/>
      <c r="F106" s="1013"/>
      <c r="G106" s="978"/>
      <c r="H106" s="979"/>
      <c r="I106" s="188"/>
      <c r="J106" s="198"/>
      <c r="K106" s="187"/>
      <c r="L106" s="189"/>
      <c r="M106" s="212"/>
      <c r="N106" s="189"/>
      <c r="O106" s="212"/>
      <c r="P106" s="189">
        <v>144</v>
      </c>
    </row>
    <row r="107" spans="1:16" ht="35.25" customHeight="1" thickBot="1">
      <c r="A107" s="1005" t="s">
        <v>221</v>
      </c>
      <c r="B107" s="974"/>
      <c r="C107" s="974"/>
      <c r="D107" s="974"/>
      <c r="E107" s="975"/>
      <c r="F107" s="1013"/>
      <c r="G107" s="971" t="s">
        <v>38</v>
      </c>
      <c r="H107" s="972"/>
      <c r="I107" s="188"/>
      <c r="J107" s="198">
        <v>4</v>
      </c>
      <c r="K107" s="187"/>
      <c r="L107" s="189">
        <v>4</v>
      </c>
      <c r="M107" s="212">
        <v>2</v>
      </c>
      <c r="N107" s="189">
        <v>4</v>
      </c>
      <c r="O107" s="212">
        <v>1</v>
      </c>
      <c r="P107" s="189">
        <v>2</v>
      </c>
    </row>
    <row r="108" spans="1:16" ht="27.75" customHeight="1" thickBot="1">
      <c r="A108" s="1005" t="s">
        <v>222</v>
      </c>
      <c r="B108" s="974"/>
      <c r="C108" s="974"/>
      <c r="D108" s="974"/>
      <c r="E108" s="975"/>
      <c r="F108" s="1013"/>
      <c r="G108" s="971" t="s">
        <v>39</v>
      </c>
      <c r="H108" s="972"/>
      <c r="I108" s="122"/>
      <c r="J108" s="213">
        <v>8</v>
      </c>
      <c r="K108" s="185">
        <v>1</v>
      </c>
      <c r="L108" s="123">
        <v>4</v>
      </c>
      <c r="M108" s="214">
        <v>4</v>
      </c>
      <c r="N108" s="123">
        <v>3</v>
      </c>
      <c r="O108" s="214">
        <v>1</v>
      </c>
      <c r="P108" s="123">
        <v>3</v>
      </c>
    </row>
    <row r="109" spans="1:16" ht="27.75" customHeight="1" thickBot="1">
      <c r="A109" s="1005" t="s">
        <v>194</v>
      </c>
      <c r="B109" s="974"/>
      <c r="C109" s="974"/>
      <c r="D109" s="974"/>
      <c r="E109" s="975"/>
      <c r="F109" s="1014"/>
      <c r="G109" s="971" t="s">
        <v>219</v>
      </c>
      <c r="H109" s="972"/>
      <c r="I109" s="122">
        <v>4</v>
      </c>
      <c r="J109" s="213"/>
      <c r="K109" s="185">
        <v>3</v>
      </c>
      <c r="L109" s="123">
        <v>3</v>
      </c>
      <c r="M109" s="214">
        <v>1</v>
      </c>
      <c r="N109" s="123">
        <v>5</v>
      </c>
      <c r="O109" s="214"/>
      <c r="P109" s="123">
        <v>7</v>
      </c>
    </row>
    <row r="110" spans="1:16" ht="27.75" customHeight="1">
      <c r="A110" s="70"/>
    </row>
  </sheetData>
  <mergeCells count="41">
    <mergeCell ref="A33:B33"/>
    <mergeCell ref="A43:B43"/>
    <mergeCell ref="G7:H7"/>
    <mergeCell ref="G8:H8"/>
    <mergeCell ref="A53:B53"/>
    <mergeCell ref="A82:B82"/>
    <mergeCell ref="A107:E107"/>
    <mergeCell ref="A102:E103"/>
    <mergeCell ref="F102:F109"/>
    <mergeCell ref="A106:E106"/>
    <mergeCell ref="A105:E105"/>
    <mergeCell ref="A109:E109"/>
    <mergeCell ref="A108:E108"/>
    <mergeCell ref="A1:P1"/>
    <mergeCell ref="A3:A5"/>
    <mergeCell ref="B3:B5"/>
    <mergeCell ref="C3:C5"/>
    <mergeCell ref="D3:H3"/>
    <mergeCell ref="I3:P3"/>
    <mergeCell ref="M4:N4"/>
    <mergeCell ref="D4:D5"/>
    <mergeCell ref="E4:E5"/>
    <mergeCell ref="F4:H4"/>
    <mergeCell ref="K4:L4"/>
    <mergeCell ref="I4:J4"/>
    <mergeCell ref="G102:H103"/>
    <mergeCell ref="O4:P4"/>
    <mergeCell ref="G109:H109"/>
    <mergeCell ref="A104:E104"/>
    <mergeCell ref="G104:H104"/>
    <mergeCell ref="G105:H106"/>
    <mergeCell ref="G107:H107"/>
    <mergeCell ref="G108:H108"/>
    <mergeCell ref="N102:N103"/>
    <mergeCell ref="O102:O103"/>
    <mergeCell ref="P102:P103"/>
    <mergeCell ref="I102:I103"/>
    <mergeCell ref="J102:J103"/>
    <mergeCell ref="L102:L103"/>
    <mergeCell ref="M102:M103"/>
    <mergeCell ref="K102:K103"/>
  </mergeCells>
  <phoneticPr fontId="5" type="noConversion"/>
  <pageMargins left="0.59055118110236227" right="0.39370078740157483" top="0.39370078740157483" bottom="0.39370078740157483" header="0" footer="0"/>
  <pageSetup paperSize="9" scale="60" orientation="landscape" r:id="rId1"/>
  <headerFooter alignWithMargins="0"/>
  <rowBreaks count="3" manualBreakCount="3">
    <brk id="25" max="15" man="1"/>
    <brk id="51" max="15" man="1"/>
    <brk id="70" max="15" man="1"/>
  </rowBreaks>
</worksheet>
</file>

<file path=xl/worksheets/sheet6.xml><?xml version="1.0" encoding="utf-8"?>
<worksheet xmlns="http://schemas.openxmlformats.org/spreadsheetml/2006/main" xmlns:r="http://schemas.openxmlformats.org/officeDocument/2006/relationships">
  <dimension ref="A1:G23"/>
  <sheetViews>
    <sheetView workbookViewId="0">
      <selection activeCell="E33" sqref="E33"/>
    </sheetView>
  </sheetViews>
  <sheetFormatPr defaultRowHeight="12.75"/>
  <cols>
    <col min="7" max="7" width="12.85546875" customWidth="1"/>
  </cols>
  <sheetData>
    <row r="1" spans="1:7" s="308" customFormat="1" ht="18.75">
      <c r="A1" s="308" t="s">
        <v>302</v>
      </c>
    </row>
    <row r="3" spans="1:7">
      <c r="A3" s="1024" t="s">
        <v>303</v>
      </c>
      <c r="B3" s="1025"/>
      <c r="C3" s="1025"/>
      <c r="D3" s="1025"/>
      <c r="E3" s="1025"/>
      <c r="F3" s="1025"/>
      <c r="G3" s="1026"/>
    </row>
    <row r="4" spans="1:7">
      <c r="A4" s="309" t="s">
        <v>304</v>
      </c>
      <c r="B4" s="1024" t="s">
        <v>305</v>
      </c>
      <c r="C4" s="1025"/>
      <c r="D4" s="1025"/>
      <c r="E4" s="1025"/>
      <c r="F4" s="1025"/>
      <c r="G4" s="1026"/>
    </row>
    <row r="5" spans="1:7">
      <c r="A5" s="310">
        <v>1</v>
      </c>
      <c r="B5" s="1021" t="s">
        <v>306</v>
      </c>
      <c r="C5" s="1022"/>
      <c r="D5" s="1022"/>
      <c r="E5" s="1022"/>
      <c r="F5" s="1022"/>
      <c r="G5" s="1023"/>
    </row>
    <row r="6" spans="1:7">
      <c r="A6" s="310">
        <v>2</v>
      </c>
      <c r="B6" s="1021" t="s">
        <v>307</v>
      </c>
      <c r="C6" s="1022"/>
      <c r="D6" s="1022"/>
      <c r="E6" s="1022"/>
      <c r="F6" s="1022"/>
      <c r="G6" s="1023"/>
    </row>
    <row r="7" spans="1:7">
      <c r="A7" s="310">
        <v>3</v>
      </c>
      <c r="B7" s="1021" t="s">
        <v>308</v>
      </c>
      <c r="C7" s="1022"/>
      <c r="D7" s="1022"/>
      <c r="E7" s="1022"/>
      <c r="F7" s="1022"/>
      <c r="G7" s="1023"/>
    </row>
    <row r="8" spans="1:7">
      <c r="A8" s="310">
        <v>4</v>
      </c>
      <c r="B8" s="1021" t="s">
        <v>309</v>
      </c>
      <c r="C8" s="1022"/>
      <c r="D8" s="1022"/>
      <c r="E8" s="1022"/>
      <c r="F8" s="1022"/>
      <c r="G8" s="1023"/>
    </row>
    <row r="9" spans="1:7" ht="27" customHeight="1">
      <c r="A9" s="310">
        <v>5</v>
      </c>
      <c r="B9" s="1027" t="s">
        <v>321</v>
      </c>
      <c r="C9" s="1028"/>
      <c r="D9" s="1028"/>
      <c r="E9" s="1028"/>
      <c r="F9" s="1028"/>
      <c r="G9" s="1029"/>
    </row>
    <row r="10" spans="1:7" ht="24.75" customHeight="1">
      <c r="A10" s="310">
        <v>6</v>
      </c>
      <c r="B10" s="1027" t="s">
        <v>322</v>
      </c>
      <c r="C10" s="1028"/>
      <c r="D10" s="1028"/>
      <c r="E10" s="1028"/>
      <c r="F10" s="1028"/>
      <c r="G10" s="1029"/>
    </row>
    <row r="11" spans="1:7">
      <c r="A11" s="310">
        <v>7</v>
      </c>
      <c r="B11" s="1021" t="s">
        <v>310</v>
      </c>
      <c r="C11" s="1022"/>
      <c r="D11" s="1022"/>
      <c r="E11" s="1022"/>
      <c r="F11" s="1022"/>
      <c r="G11" s="1023"/>
    </row>
    <row r="12" spans="1:7">
      <c r="A12" s="310">
        <v>8</v>
      </c>
      <c r="B12" s="1021" t="s">
        <v>323</v>
      </c>
      <c r="C12" s="1022"/>
      <c r="D12" s="1022"/>
      <c r="E12" s="1022"/>
      <c r="F12" s="1022"/>
      <c r="G12" s="1023"/>
    </row>
    <row r="13" spans="1:7">
      <c r="A13" s="310">
        <v>9</v>
      </c>
      <c r="B13" s="1021" t="s">
        <v>311</v>
      </c>
      <c r="C13" s="1022"/>
      <c r="D13" s="1022"/>
      <c r="E13" s="1022"/>
      <c r="F13" s="1022"/>
      <c r="G13" s="1023"/>
    </row>
    <row r="14" spans="1:7">
      <c r="A14" s="310"/>
      <c r="B14" s="1024" t="s">
        <v>312</v>
      </c>
      <c r="C14" s="1025"/>
      <c r="D14" s="1025"/>
      <c r="E14" s="1025"/>
      <c r="F14" s="1025"/>
      <c r="G14" s="1026"/>
    </row>
    <row r="15" spans="1:7">
      <c r="A15" s="310">
        <v>13</v>
      </c>
      <c r="B15" s="1021" t="s">
        <v>324</v>
      </c>
      <c r="C15" s="1022"/>
      <c r="D15" s="1022"/>
      <c r="E15" s="1022"/>
      <c r="F15" s="1022"/>
      <c r="G15" s="1023"/>
    </row>
    <row r="16" spans="1:7">
      <c r="A16" s="310">
        <v>14</v>
      </c>
      <c r="B16" s="1021" t="s">
        <v>325</v>
      </c>
      <c r="C16" s="1022"/>
      <c r="D16" s="1022"/>
      <c r="E16" s="1022"/>
      <c r="F16" s="1022"/>
      <c r="G16" s="1023"/>
    </row>
    <row r="17" spans="1:7">
      <c r="A17" s="310"/>
      <c r="B17" s="1024" t="s">
        <v>313</v>
      </c>
      <c r="C17" s="1025"/>
      <c r="D17" s="1025"/>
      <c r="E17" s="1025"/>
      <c r="F17" s="1025"/>
      <c r="G17" s="1026"/>
    </row>
    <row r="18" spans="1:7">
      <c r="A18" s="310">
        <v>15</v>
      </c>
      <c r="B18" s="1021" t="s">
        <v>314</v>
      </c>
      <c r="C18" s="1022"/>
      <c r="D18" s="1022"/>
      <c r="E18" s="1022"/>
      <c r="F18" s="1022"/>
      <c r="G18" s="1023"/>
    </row>
    <row r="19" spans="1:7">
      <c r="A19" s="310">
        <v>16</v>
      </c>
      <c r="B19" s="1021" t="s">
        <v>315</v>
      </c>
      <c r="C19" s="1022"/>
      <c r="D19" s="1022"/>
      <c r="E19" s="1022"/>
      <c r="F19" s="1022"/>
      <c r="G19" s="1023"/>
    </row>
    <row r="20" spans="1:7">
      <c r="A20" s="310"/>
      <c r="B20" s="1030" t="s">
        <v>316</v>
      </c>
      <c r="C20" s="1031"/>
      <c r="D20" s="1031"/>
      <c r="E20" s="1031"/>
      <c r="F20" s="1031"/>
      <c r="G20" s="1031"/>
    </row>
    <row r="21" spans="1:7">
      <c r="A21" s="311">
        <v>17</v>
      </c>
      <c r="B21" s="1032" t="s">
        <v>317</v>
      </c>
      <c r="C21" s="1032"/>
      <c r="D21" s="1032"/>
      <c r="E21" s="1032"/>
      <c r="F21" s="1032"/>
      <c r="G21" s="1032"/>
    </row>
    <row r="22" spans="1:7">
      <c r="A22" s="311">
        <v>18</v>
      </c>
      <c r="B22" s="1032" t="s">
        <v>318</v>
      </c>
      <c r="C22" s="1032"/>
      <c r="D22" s="1032"/>
      <c r="E22" s="1032"/>
      <c r="F22" s="1032"/>
      <c r="G22" s="1032"/>
    </row>
    <row r="23" spans="1:7">
      <c r="A23" s="312">
        <v>19</v>
      </c>
      <c r="B23" s="1032" t="s">
        <v>319</v>
      </c>
      <c r="C23" s="1032"/>
      <c r="D23" s="1032"/>
      <c r="E23" s="1032"/>
      <c r="F23" s="1032"/>
      <c r="G23" s="1032"/>
    </row>
  </sheetData>
  <mergeCells count="21">
    <mergeCell ref="B19:G19"/>
    <mergeCell ref="B20:G20"/>
    <mergeCell ref="B21:G21"/>
    <mergeCell ref="B22:G22"/>
    <mergeCell ref="B23:G23"/>
    <mergeCell ref="B18:G18"/>
    <mergeCell ref="B9:G9"/>
    <mergeCell ref="B10:G10"/>
    <mergeCell ref="B11:G11"/>
    <mergeCell ref="B12:G12"/>
    <mergeCell ref="B13:G13"/>
    <mergeCell ref="B14:G14"/>
    <mergeCell ref="B16:G16"/>
    <mergeCell ref="B17:G17"/>
    <mergeCell ref="B15:G15"/>
    <mergeCell ref="B8:G8"/>
    <mergeCell ref="A3:G3"/>
    <mergeCell ref="B4:G4"/>
    <mergeCell ref="B5:G5"/>
    <mergeCell ref="B6:G6"/>
    <mergeCell ref="B7:G7"/>
  </mergeCell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dimension ref="A1:BF71"/>
  <sheetViews>
    <sheetView tabSelected="1" zoomScale="70" zoomScaleNormal="70" workbookViewId="0">
      <selection activeCell="BF34" sqref="BF34:BF35"/>
    </sheetView>
  </sheetViews>
  <sheetFormatPr defaultRowHeight="12.75"/>
  <cols>
    <col min="1" max="1" width="11.28515625" customWidth="1"/>
    <col min="2" max="2" width="26.7109375" customWidth="1"/>
    <col min="3" max="3" width="5.42578125" customWidth="1"/>
    <col min="4" max="4" width="7.42578125" customWidth="1"/>
    <col min="5" max="8" width="3.7109375" customWidth="1"/>
    <col min="9" max="9" width="3.7109375" style="315" customWidth="1"/>
    <col min="10" max="21" width="3.7109375" customWidth="1"/>
    <col min="22" max="22" width="5.140625" customWidth="1"/>
    <col min="23" max="39" width="3.7109375" customWidth="1"/>
    <col min="40" max="41" width="3.7109375" style="315" customWidth="1"/>
    <col min="42" max="42" width="3.5703125" style="315" customWidth="1"/>
    <col min="43" max="43" width="5" customWidth="1"/>
    <col min="44" max="44" width="4.42578125" customWidth="1"/>
    <col min="45" max="45" width="4" customWidth="1"/>
    <col min="46" max="46" width="3.42578125" customWidth="1"/>
    <col min="47" max="47" width="3.140625" customWidth="1"/>
    <col min="48" max="48" width="3.28515625" style="315" customWidth="1"/>
    <col min="49" max="49" width="4.7109375" customWidth="1"/>
    <col min="50" max="50" width="3.42578125" customWidth="1"/>
    <col min="51" max="51" width="4.85546875" customWidth="1"/>
    <col min="52" max="52" width="3" customWidth="1"/>
    <col min="53" max="53" width="3.28515625" customWidth="1"/>
    <col min="54" max="54" width="3.7109375" customWidth="1"/>
    <col min="55" max="55" width="3.85546875" customWidth="1"/>
    <col min="56" max="56" width="3.42578125" customWidth="1"/>
    <col min="57" max="57" width="4.7109375" customWidth="1"/>
    <col min="58" max="58" width="6.7109375" customWidth="1"/>
  </cols>
  <sheetData>
    <row r="1" spans="1:58" ht="25.5" customHeight="1">
      <c r="B1" s="912" t="s">
        <v>366</v>
      </c>
      <c r="C1" s="912"/>
      <c r="D1" s="912"/>
      <c r="E1" s="912"/>
      <c r="F1" s="912"/>
      <c r="G1" s="912"/>
      <c r="H1" s="912"/>
      <c r="I1" s="912"/>
      <c r="J1" s="912"/>
      <c r="K1" s="912"/>
      <c r="L1" s="912"/>
      <c r="M1" s="912"/>
      <c r="N1" s="912"/>
      <c r="O1" s="912"/>
      <c r="P1" s="912"/>
      <c r="Q1" s="912"/>
      <c r="R1" s="912"/>
      <c r="S1" s="912"/>
      <c r="T1" s="912"/>
      <c r="U1" s="912"/>
      <c r="V1" s="912"/>
      <c r="W1" s="912"/>
      <c r="X1" s="912"/>
      <c r="Y1" s="912"/>
      <c r="Z1" s="912"/>
      <c r="AA1" s="912"/>
      <c r="AB1" s="912"/>
      <c r="AC1" s="912"/>
      <c r="AD1" s="912"/>
      <c r="AE1" s="912"/>
      <c r="AF1" s="912"/>
      <c r="AG1" s="912"/>
      <c r="AH1" s="912"/>
      <c r="AI1" s="912"/>
      <c r="AJ1" s="912"/>
      <c r="AK1" s="912"/>
      <c r="AL1" s="912"/>
      <c r="AM1" s="912"/>
      <c r="AN1" s="912"/>
      <c r="AO1" s="912"/>
      <c r="AP1" s="912"/>
      <c r="AQ1" s="912"/>
      <c r="AR1" s="912"/>
      <c r="AS1" s="912"/>
      <c r="AT1" s="912"/>
      <c r="AU1" s="912"/>
      <c r="AV1" s="912"/>
      <c r="AW1" s="912"/>
      <c r="AX1" s="912"/>
      <c r="AY1" s="912"/>
      <c r="AZ1" s="912"/>
      <c r="BA1" s="912"/>
      <c r="BB1" s="912"/>
    </row>
    <row r="2" spans="1:58" ht="25.5" customHeight="1" thickBot="1">
      <c r="B2" t="s">
        <v>366</v>
      </c>
      <c r="R2" s="825" t="s">
        <v>445</v>
      </c>
      <c r="S2" s="825"/>
      <c r="T2" s="825"/>
      <c r="U2" s="825"/>
      <c r="V2" s="825"/>
      <c r="W2" s="825"/>
      <c r="X2" s="825"/>
      <c r="Y2" s="825"/>
      <c r="Z2" s="825"/>
      <c r="AA2" s="825"/>
      <c r="AB2" s="825"/>
      <c r="AC2" s="825"/>
      <c r="AD2" s="825"/>
      <c r="AE2" s="825"/>
      <c r="AF2" s="825"/>
    </row>
    <row r="3" spans="1:58" ht="25.5" customHeight="1" thickBot="1">
      <c r="A3" s="1033" t="s">
        <v>358</v>
      </c>
      <c r="B3" s="1036" t="s">
        <v>336</v>
      </c>
      <c r="C3" s="1038" t="s">
        <v>337</v>
      </c>
      <c r="D3" s="1038" t="s">
        <v>338</v>
      </c>
      <c r="E3" s="915" t="s">
        <v>1</v>
      </c>
      <c r="F3" s="916"/>
      <c r="G3" s="916"/>
      <c r="H3" s="917"/>
      <c r="I3" s="924" t="s">
        <v>2</v>
      </c>
      <c r="J3" s="915" t="s">
        <v>3</v>
      </c>
      <c r="K3" s="916"/>
      <c r="L3" s="917"/>
      <c r="M3" s="924" t="s">
        <v>4</v>
      </c>
      <c r="N3" s="915" t="s">
        <v>5</v>
      </c>
      <c r="O3" s="916"/>
      <c r="P3" s="916"/>
      <c r="Q3" s="917"/>
      <c r="R3" s="915" t="s">
        <v>6</v>
      </c>
      <c r="S3" s="916"/>
      <c r="T3" s="916"/>
      <c r="U3" s="917"/>
      <c r="V3" s="924" t="s">
        <v>21</v>
      </c>
      <c r="W3" s="915" t="s">
        <v>8</v>
      </c>
      <c r="X3" s="916"/>
      <c r="Y3" s="917"/>
      <c r="Z3" s="924" t="s">
        <v>7</v>
      </c>
      <c r="AA3" s="916" t="s">
        <v>10</v>
      </c>
      <c r="AB3" s="916"/>
      <c r="AC3" s="917"/>
      <c r="AD3" s="924" t="s">
        <v>9</v>
      </c>
      <c r="AE3" s="915" t="s">
        <v>12</v>
      </c>
      <c r="AF3" s="916"/>
      <c r="AG3" s="916"/>
      <c r="AH3" s="917"/>
      <c r="AI3" s="936" t="s">
        <v>431</v>
      </c>
      <c r="AJ3" s="928" t="s">
        <v>15</v>
      </c>
      <c r="AK3" s="928"/>
      <c r="AL3" s="929"/>
      <c r="AM3" s="1041" t="s">
        <v>432</v>
      </c>
      <c r="AN3" s="927" t="s">
        <v>16</v>
      </c>
      <c r="AO3" s="928"/>
      <c r="AP3" s="928"/>
      <c r="AQ3" s="929"/>
      <c r="AR3" s="927" t="s">
        <v>17</v>
      </c>
      <c r="AS3" s="928"/>
      <c r="AT3" s="928"/>
      <c r="AU3" s="929"/>
      <c r="AV3" s="936" t="s">
        <v>14</v>
      </c>
      <c r="AW3" s="927" t="s">
        <v>18</v>
      </c>
      <c r="AX3" s="928"/>
      <c r="AY3" s="929"/>
      <c r="AZ3" s="936" t="s">
        <v>20</v>
      </c>
      <c r="BA3" s="927" t="s">
        <v>19</v>
      </c>
      <c r="BB3" s="928"/>
      <c r="BC3" s="928"/>
      <c r="BD3" s="929"/>
      <c r="BE3" s="1052" t="s">
        <v>339</v>
      </c>
      <c r="BF3" s="1045" t="s">
        <v>340</v>
      </c>
    </row>
    <row r="4" spans="1:58" ht="25.5" customHeight="1" thickBot="1">
      <c r="A4" s="1034"/>
      <c r="B4" s="1037"/>
      <c r="C4" s="1039"/>
      <c r="D4" s="1039"/>
      <c r="E4" s="918"/>
      <c r="F4" s="919"/>
      <c r="G4" s="919"/>
      <c r="H4" s="920"/>
      <c r="I4" s="925"/>
      <c r="J4" s="918"/>
      <c r="K4" s="919"/>
      <c r="L4" s="920"/>
      <c r="M4" s="925"/>
      <c r="N4" s="918"/>
      <c r="O4" s="919"/>
      <c r="P4" s="919"/>
      <c r="Q4" s="920"/>
      <c r="R4" s="918"/>
      <c r="S4" s="919"/>
      <c r="T4" s="919"/>
      <c r="U4" s="920"/>
      <c r="V4" s="925"/>
      <c r="W4" s="918"/>
      <c r="X4" s="919"/>
      <c r="Y4" s="920"/>
      <c r="Z4" s="925"/>
      <c r="AA4" s="919"/>
      <c r="AB4" s="919"/>
      <c r="AC4" s="920"/>
      <c r="AD4" s="925"/>
      <c r="AE4" s="918"/>
      <c r="AF4" s="919"/>
      <c r="AG4" s="919"/>
      <c r="AH4" s="920"/>
      <c r="AI4" s="937"/>
      <c r="AJ4" s="931"/>
      <c r="AK4" s="931"/>
      <c r="AL4" s="932"/>
      <c r="AM4" s="1042"/>
      <c r="AN4" s="930"/>
      <c r="AO4" s="931"/>
      <c r="AP4" s="931"/>
      <c r="AQ4" s="932"/>
      <c r="AR4" s="930"/>
      <c r="AS4" s="931"/>
      <c r="AT4" s="931"/>
      <c r="AU4" s="932"/>
      <c r="AV4" s="937"/>
      <c r="AW4" s="930"/>
      <c r="AX4" s="931"/>
      <c r="AY4" s="932"/>
      <c r="AZ4" s="937"/>
      <c r="BA4" s="930"/>
      <c r="BB4" s="931"/>
      <c r="BC4" s="931"/>
      <c r="BD4" s="932"/>
      <c r="BE4" s="1052"/>
      <c r="BF4" s="1045"/>
    </row>
    <row r="5" spans="1:58" ht="25.5" customHeight="1" thickBot="1">
      <c r="A5" s="1034"/>
      <c r="B5" s="1037"/>
      <c r="C5" s="1039"/>
      <c r="D5" s="1039"/>
      <c r="E5" s="921"/>
      <c r="F5" s="922"/>
      <c r="G5" s="922"/>
      <c r="H5" s="923"/>
      <c r="I5" s="925"/>
      <c r="J5" s="921"/>
      <c r="K5" s="922"/>
      <c r="L5" s="923"/>
      <c r="M5" s="925"/>
      <c r="N5" s="921"/>
      <c r="O5" s="922"/>
      <c r="P5" s="922"/>
      <c r="Q5" s="923"/>
      <c r="R5" s="921"/>
      <c r="S5" s="922"/>
      <c r="T5" s="922"/>
      <c r="U5" s="923"/>
      <c r="V5" s="925"/>
      <c r="W5" s="921"/>
      <c r="X5" s="922"/>
      <c r="Y5" s="923"/>
      <c r="Z5" s="925"/>
      <c r="AA5" s="922"/>
      <c r="AB5" s="922"/>
      <c r="AC5" s="923"/>
      <c r="AD5" s="925"/>
      <c r="AE5" s="921"/>
      <c r="AF5" s="922"/>
      <c r="AG5" s="922"/>
      <c r="AH5" s="923"/>
      <c r="AI5" s="937"/>
      <c r="AJ5" s="934"/>
      <c r="AK5" s="934"/>
      <c r="AL5" s="935"/>
      <c r="AM5" s="1042"/>
      <c r="AN5" s="933"/>
      <c r="AO5" s="934"/>
      <c r="AP5" s="934"/>
      <c r="AQ5" s="935"/>
      <c r="AR5" s="933"/>
      <c r="AS5" s="934"/>
      <c r="AT5" s="934"/>
      <c r="AU5" s="935"/>
      <c r="AV5" s="937"/>
      <c r="AW5" s="933"/>
      <c r="AX5" s="934"/>
      <c r="AY5" s="935"/>
      <c r="AZ5" s="937"/>
      <c r="BA5" s="933"/>
      <c r="BB5" s="934"/>
      <c r="BC5" s="934"/>
      <c r="BD5" s="935"/>
      <c r="BE5" s="1052"/>
      <c r="BF5" s="1045"/>
    </row>
    <row r="6" spans="1:58" ht="25.5" customHeight="1" thickBot="1">
      <c r="A6" s="1034"/>
      <c r="B6" s="1037"/>
      <c r="C6" s="1039"/>
      <c r="D6" s="1039"/>
      <c r="E6" s="48">
        <v>1</v>
      </c>
      <c r="F6" s="49">
        <v>8</v>
      </c>
      <c r="G6" s="49">
        <v>15</v>
      </c>
      <c r="H6" s="50">
        <v>22</v>
      </c>
      <c r="I6" s="925"/>
      <c r="J6" s="48">
        <v>6</v>
      </c>
      <c r="K6" s="49">
        <v>13</v>
      </c>
      <c r="L6" s="50">
        <v>20</v>
      </c>
      <c r="M6" s="925"/>
      <c r="N6" s="719">
        <v>3</v>
      </c>
      <c r="O6" s="49">
        <v>10</v>
      </c>
      <c r="P6" s="49">
        <v>17</v>
      </c>
      <c r="Q6" s="50">
        <v>24</v>
      </c>
      <c r="R6" s="51">
        <v>1</v>
      </c>
      <c r="S6" s="49">
        <v>8</v>
      </c>
      <c r="T6" s="49">
        <v>15</v>
      </c>
      <c r="U6" s="50">
        <v>22</v>
      </c>
      <c r="V6" s="925"/>
      <c r="W6" s="48">
        <v>5</v>
      </c>
      <c r="X6" s="49">
        <v>12</v>
      </c>
      <c r="Y6" s="50">
        <v>19</v>
      </c>
      <c r="Z6" s="925"/>
      <c r="AA6" s="48">
        <v>2</v>
      </c>
      <c r="AB6" s="49">
        <v>9</v>
      </c>
      <c r="AC6" s="50">
        <v>16</v>
      </c>
      <c r="AD6" s="925"/>
      <c r="AE6" s="48">
        <v>2</v>
      </c>
      <c r="AF6" s="699">
        <v>9</v>
      </c>
      <c r="AG6" s="49">
        <v>16</v>
      </c>
      <c r="AH6" s="52">
        <v>23</v>
      </c>
      <c r="AI6" s="937"/>
      <c r="AJ6" s="53">
        <v>6</v>
      </c>
      <c r="AK6" s="54">
        <v>13</v>
      </c>
      <c r="AL6" s="52">
        <v>20</v>
      </c>
      <c r="AM6" s="1042"/>
      <c r="AN6" s="53">
        <v>4</v>
      </c>
      <c r="AO6" s="701">
        <v>11</v>
      </c>
      <c r="AP6" s="54">
        <v>18</v>
      </c>
      <c r="AQ6" s="52">
        <v>25</v>
      </c>
      <c r="AR6" s="55">
        <v>1</v>
      </c>
      <c r="AS6" s="54">
        <v>8</v>
      </c>
      <c r="AT6" s="54">
        <v>15</v>
      </c>
      <c r="AU6" s="52">
        <v>22</v>
      </c>
      <c r="AV6" s="937"/>
      <c r="AW6" s="53">
        <v>6</v>
      </c>
      <c r="AX6" s="54">
        <v>13</v>
      </c>
      <c r="AY6" s="52">
        <v>20</v>
      </c>
      <c r="AZ6" s="937"/>
      <c r="BA6" s="53">
        <v>3</v>
      </c>
      <c r="BB6" s="54">
        <v>10</v>
      </c>
      <c r="BC6" s="54">
        <v>17</v>
      </c>
      <c r="BD6" s="52">
        <v>24</v>
      </c>
      <c r="BE6" s="1052"/>
      <c r="BF6" s="1045"/>
    </row>
    <row r="7" spans="1:58" ht="25.5" customHeight="1" thickBot="1">
      <c r="A7" s="1035"/>
      <c r="B7" s="1037"/>
      <c r="C7" s="1040"/>
      <c r="D7" s="1040"/>
      <c r="E7" s="20">
        <v>7</v>
      </c>
      <c r="F7" s="21">
        <v>14</v>
      </c>
      <c r="G7" s="21">
        <v>21</v>
      </c>
      <c r="H7" s="29">
        <v>28</v>
      </c>
      <c r="I7" s="926"/>
      <c r="J7" s="20">
        <v>12</v>
      </c>
      <c r="K7" s="21">
        <v>19</v>
      </c>
      <c r="L7" s="29">
        <v>26</v>
      </c>
      <c r="M7" s="926"/>
      <c r="N7" s="720">
        <v>9</v>
      </c>
      <c r="O7" s="21">
        <v>16</v>
      </c>
      <c r="P7" s="21">
        <v>23</v>
      </c>
      <c r="Q7" s="29">
        <v>30</v>
      </c>
      <c r="R7" s="20">
        <v>7</v>
      </c>
      <c r="S7" s="21">
        <v>14</v>
      </c>
      <c r="T7" s="21">
        <v>21</v>
      </c>
      <c r="U7" s="29">
        <v>28</v>
      </c>
      <c r="V7" s="925"/>
      <c r="W7" s="573">
        <v>11</v>
      </c>
      <c r="X7" s="57">
        <v>18</v>
      </c>
      <c r="Y7" s="657">
        <v>25</v>
      </c>
      <c r="Z7" s="926"/>
      <c r="AA7" s="20">
        <v>8</v>
      </c>
      <c r="AB7" s="21">
        <v>15</v>
      </c>
      <c r="AC7" s="29">
        <v>22</v>
      </c>
      <c r="AD7" s="926"/>
      <c r="AE7" s="20">
        <v>8</v>
      </c>
      <c r="AF7" s="700">
        <v>15</v>
      </c>
      <c r="AG7" s="21">
        <v>22</v>
      </c>
      <c r="AH7" s="23">
        <v>29</v>
      </c>
      <c r="AI7" s="938"/>
      <c r="AJ7" s="30">
        <v>12</v>
      </c>
      <c r="AK7" s="22">
        <v>19</v>
      </c>
      <c r="AL7" s="23">
        <v>26</v>
      </c>
      <c r="AM7" s="1043"/>
      <c r="AN7" s="30">
        <v>10</v>
      </c>
      <c r="AO7" s="702">
        <v>17</v>
      </c>
      <c r="AP7" s="22">
        <v>24</v>
      </c>
      <c r="AQ7" s="23">
        <v>31</v>
      </c>
      <c r="AR7" s="30">
        <v>7</v>
      </c>
      <c r="AS7" s="22">
        <v>14</v>
      </c>
      <c r="AT7" s="22">
        <v>21</v>
      </c>
      <c r="AU7" s="23">
        <v>28</v>
      </c>
      <c r="AV7" s="938"/>
      <c r="AW7" s="30">
        <v>12</v>
      </c>
      <c r="AX7" s="22">
        <v>19</v>
      </c>
      <c r="AY7" s="23">
        <v>26</v>
      </c>
      <c r="AZ7" s="938"/>
      <c r="BA7" s="30">
        <v>9</v>
      </c>
      <c r="BB7" s="22">
        <v>16</v>
      </c>
      <c r="BC7" s="22">
        <v>23</v>
      </c>
      <c r="BD7" s="58">
        <v>30</v>
      </c>
      <c r="BE7" s="1052"/>
      <c r="BF7" s="1045"/>
    </row>
    <row r="8" spans="1:58" ht="25.5" customHeight="1" thickBot="1">
      <c r="A8" s="459"/>
      <c r="B8" s="724" t="s">
        <v>341</v>
      </c>
      <c r="C8" s="575">
        <f>SUM(C15:C32)</f>
        <v>1365</v>
      </c>
      <c r="D8" s="317">
        <f>SUM(D15:D32)</f>
        <v>612</v>
      </c>
      <c r="E8" s="333">
        <f>SUM(E16:E32)</f>
        <v>36</v>
      </c>
      <c r="F8" s="333">
        <f>SUM(F16:F33)</f>
        <v>36</v>
      </c>
      <c r="G8" s="333">
        <f>SUM(G16:G33)</f>
        <v>36</v>
      </c>
      <c r="H8" s="333">
        <f>SUM(H16:H33)</f>
        <v>36</v>
      </c>
      <c r="I8" s="333">
        <f>SUM(H16:H33)</f>
        <v>36</v>
      </c>
      <c r="J8" s="333">
        <f>SUM(J16:J33)</f>
        <v>36</v>
      </c>
      <c r="K8" s="333">
        <f>SUM(K16:K33)</f>
        <v>36</v>
      </c>
      <c r="L8" s="333">
        <f>SUM(L16:L33)</f>
        <v>36</v>
      </c>
      <c r="M8" s="333">
        <f>SUM(L16:L33)</f>
        <v>36</v>
      </c>
      <c r="N8" s="333">
        <f t="shared" ref="N8:U8" si="0">SUM(N16:N32)</f>
        <v>36</v>
      </c>
      <c r="O8" s="333">
        <f t="shared" si="0"/>
        <v>36</v>
      </c>
      <c r="P8" s="333">
        <f t="shared" si="0"/>
        <v>36</v>
      </c>
      <c r="Q8" s="333">
        <f t="shared" si="0"/>
        <v>36</v>
      </c>
      <c r="R8" s="333">
        <f t="shared" si="0"/>
        <v>36</v>
      </c>
      <c r="S8" s="333">
        <f t="shared" si="0"/>
        <v>36</v>
      </c>
      <c r="T8" s="333">
        <f t="shared" si="0"/>
        <v>36</v>
      </c>
      <c r="U8" s="333">
        <f t="shared" si="0"/>
        <v>36</v>
      </c>
      <c r="V8" s="333">
        <f t="shared" ref="V8:W8" si="1">SUM(V16,V17,V18,V19,V20,V21,V22,V23,V25,V26,V28,V29,V32)</f>
        <v>0</v>
      </c>
      <c r="W8" s="333">
        <f t="shared" si="1"/>
        <v>0</v>
      </c>
      <c r="X8" s="333">
        <f t="shared" ref="X8:AC8" si="2">SUM(X16:X32)</f>
        <v>36</v>
      </c>
      <c r="Y8" s="333">
        <f t="shared" si="2"/>
        <v>36</v>
      </c>
      <c r="Z8" s="333">
        <f t="shared" si="2"/>
        <v>36</v>
      </c>
      <c r="AA8" s="333">
        <f t="shared" si="2"/>
        <v>36</v>
      </c>
      <c r="AB8" s="333">
        <f t="shared" si="2"/>
        <v>36</v>
      </c>
      <c r="AC8" s="333">
        <f t="shared" si="2"/>
        <v>36</v>
      </c>
      <c r="AD8" s="333">
        <f>SUM(AC16:AC32)</f>
        <v>36</v>
      </c>
      <c r="AE8" s="333">
        <f>SUM(AE16:AE32)</f>
        <v>36</v>
      </c>
      <c r="AF8" s="333">
        <f>SUM(AF16:AF32)</f>
        <v>36</v>
      </c>
      <c r="AG8" s="333">
        <f>SUM(AG16:AG32)</f>
        <v>36</v>
      </c>
      <c r="AH8" s="333">
        <f>SUM(AH16:AH32)</f>
        <v>36</v>
      </c>
      <c r="AI8" s="333">
        <f>SUM(AH16:AH32)</f>
        <v>36</v>
      </c>
      <c r="AJ8" s="333">
        <f>SUM(AJ16:AJ32)</f>
        <v>36</v>
      </c>
      <c r="AK8" s="333">
        <f>SUM(AK16:AK32)</f>
        <v>36</v>
      </c>
      <c r="AL8" s="333">
        <f>SUM(AL16:AL32)</f>
        <v>36</v>
      </c>
      <c r="AM8" s="333">
        <f>SUM(AM16:AM32)</f>
        <v>36</v>
      </c>
      <c r="AN8" s="333">
        <f>SUM(AN16:AN31)</f>
        <v>36</v>
      </c>
      <c r="AO8" s="333">
        <f>SUM(AO16:AO32)</f>
        <v>36</v>
      </c>
      <c r="AP8" s="333">
        <f>SUM(AP16:AP31)</f>
        <v>36</v>
      </c>
      <c r="AQ8" s="333">
        <f>SUM(AQ16:AQ31)</f>
        <v>36</v>
      </c>
      <c r="AR8" s="333">
        <f>SUM(AR16:AR32)</f>
        <v>36</v>
      </c>
      <c r="AS8" s="333">
        <f>SUM(AS16:AS32)</f>
        <v>36</v>
      </c>
      <c r="AT8" s="772"/>
      <c r="AU8" s="772"/>
      <c r="AV8" s="772"/>
      <c r="AW8" s="334"/>
      <c r="AX8" s="334"/>
      <c r="AY8" s="334"/>
      <c r="AZ8" s="334"/>
      <c r="BA8" s="334"/>
      <c r="BB8" s="334"/>
      <c r="BC8" s="334"/>
      <c r="BD8" s="773"/>
      <c r="BE8" s="319">
        <f>SUM(BE15:BE32)</f>
        <v>792</v>
      </c>
      <c r="BF8" s="319">
        <f>SUM(BF15:BF32)</f>
        <v>1365</v>
      </c>
    </row>
    <row r="9" spans="1:58" ht="15" customHeight="1" thickBot="1">
      <c r="A9" s="574"/>
      <c r="B9" s="725"/>
      <c r="C9" s="723"/>
      <c r="D9" s="900" t="s">
        <v>436</v>
      </c>
      <c r="E9" s="360"/>
      <c r="F9" s="360"/>
      <c r="G9" s="360"/>
      <c r="H9" s="360"/>
      <c r="I9" s="360"/>
      <c r="J9" s="360"/>
      <c r="K9" s="360"/>
      <c r="L9" s="360"/>
      <c r="M9" s="517"/>
      <c r="N9" s="703"/>
      <c r="O9" s="704"/>
      <c r="P9" s="704"/>
      <c r="Q9" s="704"/>
      <c r="R9" s="704"/>
      <c r="S9" s="704"/>
      <c r="T9" s="704"/>
      <c r="U9" s="704"/>
      <c r="V9" s="704"/>
      <c r="W9" s="823" t="s">
        <v>439</v>
      </c>
      <c r="X9" s="1046"/>
      <c r="Y9" s="1046"/>
      <c r="Z9" s="704"/>
      <c r="AA9" s="704"/>
      <c r="AB9" s="704"/>
      <c r="AC9" s="704"/>
      <c r="AD9" s="703" t="s">
        <v>439</v>
      </c>
      <c r="AE9" s="705"/>
      <c r="AF9" s="706"/>
      <c r="AG9" s="1049"/>
      <c r="AH9" s="704"/>
      <c r="AI9" s="704"/>
      <c r="AJ9" s="704"/>
      <c r="AK9" s="704"/>
      <c r="AL9" s="704"/>
      <c r="AM9" s="705"/>
      <c r="AN9" s="705"/>
      <c r="AO9" s="707"/>
      <c r="AP9" s="1049"/>
      <c r="AQ9" s="1049"/>
      <c r="AR9" s="1049"/>
      <c r="AS9" s="721"/>
      <c r="AT9" s="877"/>
      <c r="AU9" s="877"/>
      <c r="AV9" s="877"/>
      <c r="AW9" s="878"/>
      <c r="AX9" s="878"/>
      <c r="AY9" s="878"/>
      <c r="AZ9" s="878"/>
      <c r="BA9" s="878"/>
      <c r="BB9" s="878"/>
      <c r="BC9" s="878"/>
      <c r="BD9" s="879"/>
      <c r="BE9" s="319"/>
      <c r="BF9" s="319"/>
    </row>
    <row r="10" spans="1:58" ht="15" customHeight="1" thickBot="1">
      <c r="A10" s="574"/>
      <c r="B10" s="725"/>
      <c r="C10" s="723"/>
      <c r="D10" s="900" t="s">
        <v>437</v>
      </c>
      <c r="E10" s="398"/>
      <c r="F10" s="398"/>
      <c r="G10" s="398"/>
      <c r="H10" s="398"/>
      <c r="I10" s="398"/>
      <c r="J10" s="398"/>
      <c r="K10" s="398"/>
      <c r="L10" s="398"/>
      <c r="M10" s="522"/>
      <c r="N10" s="703" t="s">
        <v>439</v>
      </c>
      <c r="O10" s="708"/>
      <c r="P10" s="708"/>
      <c r="Q10" s="708"/>
      <c r="R10" s="708"/>
      <c r="S10" s="708"/>
      <c r="T10" s="708"/>
      <c r="U10" s="708"/>
      <c r="V10" s="708"/>
      <c r="W10" s="824" t="s">
        <v>439</v>
      </c>
      <c r="X10" s="1047"/>
      <c r="Y10" s="1047"/>
      <c r="Z10" s="708"/>
      <c r="AA10" s="708"/>
      <c r="AB10" s="708"/>
      <c r="AC10" s="708"/>
      <c r="AD10" s="703"/>
      <c r="AE10" s="705"/>
      <c r="AF10" s="709"/>
      <c r="AG10" s="1050"/>
      <c r="AH10" s="708"/>
      <c r="AI10" s="708"/>
      <c r="AJ10" s="708"/>
      <c r="AK10" s="708"/>
      <c r="AL10" s="708"/>
      <c r="AM10" s="703"/>
      <c r="AN10" s="705"/>
      <c r="AO10" s="710"/>
      <c r="AP10" s="1050"/>
      <c r="AQ10" s="1050"/>
      <c r="AR10" s="1050"/>
      <c r="AS10" s="721"/>
      <c r="AT10" s="880"/>
      <c r="AU10" s="880"/>
      <c r="AV10" s="880"/>
      <c r="AW10" s="880"/>
      <c r="AX10" s="880"/>
      <c r="AY10" s="880"/>
      <c r="AZ10" s="880"/>
      <c r="BA10" s="880"/>
      <c r="BB10" s="880"/>
      <c r="BC10" s="880"/>
      <c r="BD10" s="881"/>
      <c r="BE10" s="882"/>
      <c r="BF10" s="319"/>
    </row>
    <row r="11" spans="1:58" ht="14.25" customHeight="1" thickBot="1">
      <c r="A11" s="574"/>
      <c r="B11" s="725"/>
      <c r="C11" s="723"/>
      <c r="D11" s="900" t="s">
        <v>438</v>
      </c>
      <c r="E11" s="398"/>
      <c r="F11" s="398"/>
      <c r="G11" s="398"/>
      <c r="H11" s="398"/>
      <c r="I11" s="398"/>
      <c r="J11" s="398"/>
      <c r="K11" s="398"/>
      <c r="L11" s="398"/>
      <c r="M11" s="522"/>
      <c r="N11" s="703"/>
      <c r="O11" s="708"/>
      <c r="P11" s="708"/>
      <c r="Q11" s="708"/>
      <c r="R11" s="708"/>
      <c r="S11" s="708"/>
      <c r="T11" s="708"/>
      <c r="U11" s="708"/>
      <c r="V11" s="708" t="s">
        <v>439</v>
      </c>
      <c r="W11" s="824" t="s">
        <v>439</v>
      </c>
      <c r="X11" s="1047"/>
      <c r="Y11" s="1047"/>
      <c r="Z11" s="708"/>
      <c r="AA11" s="708"/>
      <c r="AB11" s="708"/>
      <c r="AC11" s="708"/>
      <c r="AD11" s="703"/>
      <c r="AE11" s="705"/>
      <c r="AF11" s="709"/>
      <c r="AG11" s="1050"/>
      <c r="AH11" s="708"/>
      <c r="AI11" s="708"/>
      <c r="AJ11" s="708"/>
      <c r="AK11" s="708"/>
      <c r="AL11" s="708"/>
      <c r="AM11" s="703"/>
      <c r="AN11" s="705"/>
      <c r="AO11" s="710"/>
      <c r="AP11" s="1050"/>
      <c r="AQ11" s="1050"/>
      <c r="AR11" s="1050"/>
      <c r="AS11" s="721"/>
      <c r="AT11" s="880"/>
      <c r="AU11" s="880"/>
      <c r="AV11" s="880"/>
      <c r="AW11" s="880"/>
      <c r="AX11" s="880"/>
      <c r="AY11" s="880"/>
      <c r="AZ11" s="880"/>
      <c r="BA11" s="880"/>
      <c r="BB11" s="880"/>
      <c r="BC11" s="880"/>
      <c r="BD11" s="881"/>
      <c r="BE11" s="882"/>
      <c r="BF11" s="319"/>
    </row>
    <row r="12" spans="1:58" ht="21.75" customHeight="1" thickBot="1">
      <c r="A12" s="574"/>
      <c r="B12" s="725"/>
      <c r="C12" s="723"/>
      <c r="D12" s="900" t="s">
        <v>433</v>
      </c>
      <c r="E12" s="398"/>
      <c r="F12" s="398"/>
      <c r="G12" s="398"/>
      <c r="H12" s="398"/>
      <c r="I12" s="398"/>
      <c r="J12" s="398"/>
      <c r="K12" s="398"/>
      <c r="L12" s="398"/>
      <c r="M12" s="522"/>
      <c r="N12" s="703"/>
      <c r="O12" s="708"/>
      <c r="P12" s="708"/>
      <c r="Q12" s="708"/>
      <c r="R12" s="708"/>
      <c r="S12" s="708"/>
      <c r="T12" s="708"/>
      <c r="U12" s="708"/>
      <c r="V12" s="708" t="s">
        <v>439</v>
      </c>
      <c r="W12" s="824" t="s">
        <v>439</v>
      </c>
      <c r="X12" s="1047"/>
      <c r="Y12" s="1047"/>
      <c r="Z12" s="708"/>
      <c r="AA12" s="708"/>
      <c r="AB12" s="708"/>
      <c r="AC12" s="708"/>
      <c r="AD12" s="703"/>
      <c r="AE12" s="705"/>
      <c r="AF12" s="709"/>
      <c r="AG12" s="1050"/>
      <c r="AH12" s="708"/>
      <c r="AI12" s="708"/>
      <c r="AJ12" s="708"/>
      <c r="AK12" s="708"/>
      <c r="AL12" s="708"/>
      <c r="AM12" s="703"/>
      <c r="AN12" s="705"/>
      <c r="AO12" s="710"/>
      <c r="AP12" s="1050"/>
      <c r="AQ12" s="1050"/>
      <c r="AR12" s="1050"/>
      <c r="AS12" s="721"/>
      <c r="AT12" s="880"/>
      <c r="AU12" s="880"/>
      <c r="AV12" s="880"/>
      <c r="AW12" s="880"/>
      <c r="AX12" s="880"/>
      <c r="AY12" s="880"/>
      <c r="AZ12" s="880"/>
      <c r="BA12" s="880"/>
      <c r="BB12" s="880"/>
      <c r="BC12" s="880"/>
      <c r="BD12" s="881"/>
      <c r="BE12" s="882"/>
      <c r="BF12" s="319"/>
    </row>
    <row r="13" spans="1:58" ht="20.25" customHeight="1" thickBot="1">
      <c r="A13" s="574"/>
      <c r="B13" s="725"/>
      <c r="C13" s="723"/>
      <c r="D13" s="900" t="s">
        <v>434</v>
      </c>
      <c r="E13" s="398"/>
      <c r="F13" s="398"/>
      <c r="G13" s="398"/>
      <c r="H13" s="398"/>
      <c r="I13" s="398"/>
      <c r="J13" s="398"/>
      <c r="K13" s="398"/>
      <c r="L13" s="398"/>
      <c r="M13" s="522"/>
      <c r="N13" s="703"/>
      <c r="O13" s="708"/>
      <c r="P13" s="708"/>
      <c r="Q13" s="708"/>
      <c r="R13" s="708"/>
      <c r="S13" s="708"/>
      <c r="T13" s="708"/>
      <c r="U13" s="708"/>
      <c r="V13" s="708" t="s">
        <v>439</v>
      </c>
      <c r="W13" s="824"/>
      <c r="X13" s="1047"/>
      <c r="Y13" s="1047"/>
      <c r="Z13" s="708"/>
      <c r="AA13" s="708"/>
      <c r="AB13" s="708"/>
      <c r="AC13" s="708"/>
      <c r="AD13" s="703"/>
      <c r="AE13" s="705"/>
      <c r="AF13" s="709"/>
      <c r="AG13" s="1050"/>
      <c r="AH13" s="708"/>
      <c r="AI13" s="708"/>
      <c r="AJ13" s="708"/>
      <c r="AK13" s="708"/>
      <c r="AL13" s="708"/>
      <c r="AM13" s="703" t="s">
        <v>439</v>
      </c>
      <c r="AN13" s="705" t="s">
        <v>439</v>
      </c>
      <c r="AO13" s="710"/>
      <c r="AP13" s="1050"/>
      <c r="AQ13" s="1050"/>
      <c r="AR13" s="1050"/>
      <c r="AS13" s="721" t="s">
        <v>439</v>
      </c>
      <c r="AT13" s="880"/>
      <c r="AU13" s="880"/>
      <c r="AV13" s="880"/>
      <c r="AW13" s="880"/>
      <c r="AX13" s="880"/>
      <c r="AY13" s="880"/>
      <c r="AZ13" s="880"/>
      <c r="BA13" s="880"/>
      <c r="BB13" s="880"/>
      <c r="BC13" s="880"/>
      <c r="BD13" s="881"/>
      <c r="BE13" s="882"/>
      <c r="BF13" s="319"/>
    </row>
    <row r="14" spans="1:58" ht="21.75" customHeight="1" thickBot="1">
      <c r="A14" s="574"/>
      <c r="B14" s="726"/>
      <c r="C14" s="723"/>
      <c r="D14" s="900" t="s">
        <v>435</v>
      </c>
      <c r="E14" s="525"/>
      <c r="F14" s="525"/>
      <c r="G14" s="525"/>
      <c r="H14" s="525"/>
      <c r="I14" s="525"/>
      <c r="J14" s="525"/>
      <c r="K14" s="525"/>
      <c r="L14" s="525"/>
      <c r="M14" s="883"/>
      <c r="N14" s="792"/>
      <c r="O14" s="791"/>
      <c r="P14" s="791"/>
      <c r="Q14" s="791"/>
      <c r="R14" s="791"/>
      <c r="S14" s="791"/>
      <c r="T14" s="791"/>
      <c r="U14" s="791"/>
      <c r="V14" s="791" t="s">
        <v>439</v>
      </c>
      <c r="W14" s="790"/>
      <c r="X14" s="1048"/>
      <c r="Y14" s="1048"/>
      <c r="Z14" s="790"/>
      <c r="AA14" s="791"/>
      <c r="AB14" s="791"/>
      <c r="AC14" s="791"/>
      <c r="AD14" s="792"/>
      <c r="AE14" s="793" t="s">
        <v>439</v>
      </c>
      <c r="AF14" s="795"/>
      <c r="AG14" s="1051"/>
      <c r="AH14" s="790"/>
      <c r="AI14" s="791"/>
      <c r="AJ14" s="791"/>
      <c r="AK14" s="791"/>
      <c r="AL14" s="791"/>
      <c r="AM14" s="792"/>
      <c r="AN14" s="793" t="s">
        <v>439</v>
      </c>
      <c r="AO14" s="794"/>
      <c r="AP14" s="1051"/>
      <c r="AQ14" s="1051"/>
      <c r="AR14" s="1051"/>
      <c r="AS14" s="789"/>
      <c r="AT14" s="884"/>
      <c r="AU14" s="884"/>
      <c r="AV14" s="884"/>
      <c r="AW14" s="339"/>
      <c r="AX14" s="339"/>
      <c r="AY14" s="339"/>
      <c r="AZ14" s="339"/>
      <c r="BA14" s="339"/>
      <c r="BB14" s="339"/>
      <c r="BC14" s="339"/>
      <c r="BD14" s="885"/>
      <c r="BE14" s="882"/>
      <c r="BF14" s="319"/>
    </row>
    <row r="15" spans="1:58" ht="46.5" customHeight="1" thickBot="1">
      <c r="A15" s="491" t="s">
        <v>368</v>
      </c>
      <c r="B15" s="722" t="s">
        <v>375</v>
      </c>
      <c r="C15" s="316"/>
      <c r="D15" s="317"/>
      <c r="E15" s="886"/>
      <c r="F15" s="887"/>
      <c r="G15" s="887"/>
      <c r="H15" s="887"/>
      <c r="I15" s="888"/>
      <c r="J15" s="887"/>
      <c r="K15" s="887"/>
      <c r="L15" s="887"/>
      <c r="M15" s="887"/>
      <c r="N15" s="887"/>
      <c r="O15" s="887"/>
      <c r="P15" s="887"/>
      <c r="Q15" s="887"/>
      <c r="R15" s="887"/>
      <c r="S15" s="887"/>
      <c r="T15" s="887"/>
      <c r="U15" s="887"/>
      <c r="V15" s="887"/>
      <c r="W15" s="889"/>
      <c r="X15" s="890"/>
      <c r="Y15" s="890"/>
      <c r="Z15" s="886"/>
      <c r="AA15" s="887"/>
      <c r="AB15" s="890"/>
      <c r="AC15" s="890"/>
      <c r="AD15" s="890"/>
      <c r="AE15" s="890"/>
      <c r="AF15" s="890"/>
      <c r="AG15" s="890"/>
      <c r="AH15" s="890"/>
      <c r="AI15" s="890"/>
      <c r="AJ15" s="890"/>
      <c r="AK15" s="890"/>
      <c r="AL15" s="887"/>
      <c r="AM15" s="887"/>
      <c r="AN15" s="888"/>
      <c r="AO15" s="888"/>
      <c r="AP15" s="888"/>
      <c r="AQ15" s="887"/>
      <c r="AR15" s="887"/>
      <c r="AS15" s="334"/>
      <c r="AT15" s="334"/>
      <c r="AU15" s="334"/>
      <c r="AV15" s="334"/>
      <c r="AW15" s="334"/>
      <c r="AX15" s="334"/>
      <c r="AY15" s="334"/>
      <c r="AZ15" s="334"/>
      <c r="BA15" s="334"/>
      <c r="BB15" s="334"/>
      <c r="BC15" s="334"/>
      <c r="BD15" s="773"/>
      <c r="BE15" s="319"/>
      <c r="BF15" s="320">
        <f>SUM(E15:AV15)</f>
        <v>0</v>
      </c>
    </row>
    <row r="16" spans="1:58" ht="16.5" thickBot="1">
      <c r="A16" s="551" t="s">
        <v>369</v>
      </c>
      <c r="B16" s="490" t="s">
        <v>390</v>
      </c>
      <c r="C16" s="316">
        <f>SUM(E16:BD16)</f>
        <v>117</v>
      </c>
      <c r="D16" s="891">
        <f>SUM(E16:U16)</f>
        <v>51</v>
      </c>
      <c r="E16" s="326">
        <v>3</v>
      </c>
      <c r="F16" s="326">
        <v>3</v>
      </c>
      <c r="G16" s="326">
        <v>3</v>
      </c>
      <c r="H16" s="326">
        <v>3</v>
      </c>
      <c r="I16" s="326">
        <v>3</v>
      </c>
      <c r="J16" s="326">
        <v>3</v>
      </c>
      <c r="K16" s="326">
        <v>3</v>
      </c>
      <c r="L16" s="326">
        <v>3</v>
      </c>
      <c r="M16" s="326">
        <v>3</v>
      </c>
      <c r="N16" s="326">
        <v>3</v>
      </c>
      <c r="O16" s="326">
        <v>3</v>
      </c>
      <c r="P16" s="326">
        <v>3</v>
      </c>
      <c r="Q16" s="326">
        <v>3</v>
      </c>
      <c r="R16" s="326">
        <v>3</v>
      </c>
      <c r="S16" s="326">
        <v>3</v>
      </c>
      <c r="T16" s="326">
        <v>3</v>
      </c>
      <c r="U16" s="326">
        <v>3</v>
      </c>
      <c r="V16" s="325"/>
      <c r="W16" s="325"/>
      <c r="X16" s="816">
        <v>3</v>
      </c>
      <c r="Y16" s="816">
        <v>3</v>
      </c>
      <c r="Z16" s="326">
        <v>3</v>
      </c>
      <c r="AA16" s="326">
        <v>3</v>
      </c>
      <c r="AB16" s="326">
        <v>3</v>
      </c>
      <c r="AC16" s="326">
        <v>3</v>
      </c>
      <c r="AD16" s="326">
        <v>3</v>
      </c>
      <c r="AE16" s="326">
        <v>3</v>
      </c>
      <c r="AF16" s="326">
        <v>3</v>
      </c>
      <c r="AG16" s="326">
        <v>3</v>
      </c>
      <c r="AH16" s="326">
        <v>3</v>
      </c>
      <c r="AI16" s="326">
        <v>3</v>
      </c>
      <c r="AJ16" s="326">
        <v>3</v>
      </c>
      <c r="AK16" s="326">
        <v>3</v>
      </c>
      <c r="AL16" s="326">
        <v>3</v>
      </c>
      <c r="AM16" s="326">
        <v>3</v>
      </c>
      <c r="AN16" s="326">
        <v>3</v>
      </c>
      <c r="AO16" s="326">
        <v>3</v>
      </c>
      <c r="AP16" s="326">
        <v>3</v>
      </c>
      <c r="AQ16" s="326">
        <v>3</v>
      </c>
      <c r="AR16" s="326">
        <v>3</v>
      </c>
      <c r="AS16" s="330">
        <v>3</v>
      </c>
      <c r="AT16" s="638"/>
      <c r="AU16" s="322"/>
      <c r="AV16" s="318"/>
      <c r="AW16" s="318"/>
      <c r="AX16" s="318"/>
      <c r="AY16" s="318"/>
      <c r="AZ16" s="318"/>
      <c r="BA16" s="318"/>
      <c r="BB16" s="318"/>
      <c r="BC16" s="318"/>
      <c r="BD16" s="344"/>
      <c r="BE16" s="319">
        <f>SUM(X16:BD16)</f>
        <v>66</v>
      </c>
      <c r="BF16" s="320">
        <f>SUM(E16:AV16)</f>
        <v>117</v>
      </c>
    </row>
    <row r="17" spans="1:58" ht="16.5" thickBot="1">
      <c r="A17" s="551" t="s">
        <v>370</v>
      </c>
      <c r="B17" s="490" t="s">
        <v>72</v>
      </c>
      <c r="C17" s="316">
        <f t="shared" ref="C17:C32" si="3">SUM(E17:BD17)</f>
        <v>156</v>
      </c>
      <c r="D17" s="891">
        <f t="shared" ref="D17:D33" si="4">SUM(E17:U17)</f>
        <v>68</v>
      </c>
      <c r="E17" s="326">
        <v>4</v>
      </c>
      <c r="F17" s="326">
        <v>4</v>
      </c>
      <c r="G17" s="326">
        <v>4</v>
      </c>
      <c r="H17" s="326">
        <v>4</v>
      </c>
      <c r="I17" s="326">
        <v>4</v>
      </c>
      <c r="J17" s="326">
        <v>4</v>
      </c>
      <c r="K17" s="326">
        <v>4</v>
      </c>
      <c r="L17" s="326">
        <v>4</v>
      </c>
      <c r="M17" s="326">
        <v>4</v>
      </c>
      <c r="N17" s="326">
        <v>4</v>
      </c>
      <c r="O17" s="326">
        <v>4</v>
      </c>
      <c r="P17" s="326">
        <v>4</v>
      </c>
      <c r="Q17" s="326">
        <v>4</v>
      </c>
      <c r="R17" s="326">
        <v>4</v>
      </c>
      <c r="S17" s="326">
        <v>4</v>
      </c>
      <c r="T17" s="326">
        <v>4</v>
      </c>
      <c r="U17" s="326">
        <v>4</v>
      </c>
      <c r="V17" s="325"/>
      <c r="W17" s="325"/>
      <c r="X17" s="816">
        <v>4</v>
      </c>
      <c r="Y17" s="816">
        <v>4</v>
      </c>
      <c r="Z17" s="326">
        <v>4</v>
      </c>
      <c r="AA17" s="326">
        <v>4</v>
      </c>
      <c r="AB17" s="326">
        <v>4</v>
      </c>
      <c r="AC17" s="326">
        <v>4</v>
      </c>
      <c r="AD17" s="326">
        <v>4</v>
      </c>
      <c r="AE17" s="326">
        <v>4</v>
      </c>
      <c r="AF17" s="326">
        <v>4</v>
      </c>
      <c r="AG17" s="326">
        <v>4</v>
      </c>
      <c r="AH17" s="326">
        <v>4</v>
      </c>
      <c r="AI17" s="326">
        <v>4</v>
      </c>
      <c r="AJ17" s="326">
        <v>4</v>
      </c>
      <c r="AK17" s="326">
        <v>4</v>
      </c>
      <c r="AL17" s="326">
        <v>4</v>
      </c>
      <c r="AM17" s="326">
        <v>4</v>
      </c>
      <c r="AN17" s="326">
        <v>4</v>
      </c>
      <c r="AO17" s="326">
        <v>4</v>
      </c>
      <c r="AP17" s="326">
        <v>4</v>
      </c>
      <c r="AQ17" s="326">
        <v>4</v>
      </c>
      <c r="AR17" s="326">
        <v>4</v>
      </c>
      <c r="AS17" s="639">
        <v>4</v>
      </c>
      <c r="AT17" s="322" t="s">
        <v>413</v>
      </c>
      <c r="AU17" s="322"/>
      <c r="AV17" s="318"/>
      <c r="AW17" s="318"/>
      <c r="AX17" s="318"/>
      <c r="AY17" s="318"/>
      <c r="AZ17" s="318"/>
      <c r="BA17" s="318"/>
      <c r="BB17" s="318"/>
      <c r="BC17" s="318"/>
      <c r="BD17" s="344"/>
      <c r="BE17" s="319">
        <f t="shared" ref="BE17:BE33" si="5">SUM(X17:BD17)</f>
        <v>88</v>
      </c>
      <c r="BF17" s="320">
        <f t="shared" ref="BF17:BF32" si="6">SUM(E17:AV17)</f>
        <v>156</v>
      </c>
    </row>
    <row r="18" spans="1:58" ht="16.5" thickBot="1">
      <c r="A18" s="551" t="s">
        <v>371</v>
      </c>
      <c r="B18" s="490" t="s">
        <v>87</v>
      </c>
      <c r="C18" s="316">
        <f t="shared" si="3"/>
        <v>117</v>
      </c>
      <c r="D18" s="317">
        <f t="shared" si="4"/>
        <v>51</v>
      </c>
      <c r="E18" s="321">
        <v>3</v>
      </c>
      <c r="F18" s="321">
        <v>3</v>
      </c>
      <c r="G18" s="321">
        <v>3</v>
      </c>
      <c r="H18" s="321">
        <v>3</v>
      </c>
      <c r="I18" s="321">
        <v>3</v>
      </c>
      <c r="J18" s="321">
        <v>3</v>
      </c>
      <c r="K18" s="321">
        <v>3</v>
      </c>
      <c r="L18" s="321">
        <v>3</v>
      </c>
      <c r="M18" s="321">
        <v>3</v>
      </c>
      <c r="N18" s="321">
        <v>3</v>
      </c>
      <c r="O18" s="321">
        <v>3</v>
      </c>
      <c r="P18" s="321">
        <v>3</v>
      </c>
      <c r="Q18" s="321">
        <v>3</v>
      </c>
      <c r="R18" s="321">
        <v>3</v>
      </c>
      <c r="S18" s="321">
        <v>3</v>
      </c>
      <c r="T18" s="321">
        <v>3</v>
      </c>
      <c r="U18" s="321">
        <v>3</v>
      </c>
      <c r="V18" s="813"/>
      <c r="W18" s="813"/>
      <c r="X18" s="814">
        <v>3</v>
      </c>
      <c r="Y18" s="814">
        <v>3</v>
      </c>
      <c r="Z18" s="321">
        <v>3</v>
      </c>
      <c r="AA18" s="321">
        <v>3</v>
      </c>
      <c r="AB18" s="321">
        <v>3</v>
      </c>
      <c r="AC18" s="321">
        <v>3</v>
      </c>
      <c r="AD18" s="321">
        <v>3</v>
      </c>
      <c r="AE18" s="321">
        <v>3</v>
      </c>
      <c r="AF18" s="321">
        <v>3</v>
      </c>
      <c r="AG18" s="321">
        <v>3</v>
      </c>
      <c r="AH18" s="321">
        <v>3</v>
      </c>
      <c r="AI18" s="321">
        <v>3</v>
      </c>
      <c r="AJ18" s="321">
        <v>3</v>
      </c>
      <c r="AK18" s="321">
        <v>3</v>
      </c>
      <c r="AL18" s="321">
        <v>3</v>
      </c>
      <c r="AM18" s="321">
        <v>3</v>
      </c>
      <c r="AN18" s="321">
        <v>3</v>
      </c>
      <c r="AO18" s="321">
        <v>3</v>
      </c>
      <c r="AP18" s="321">
        <v>3</v>
      </c>
      <c r="AQ18" s="321">
        <v>3</v>
      </c>
      <c r="AR18" s="321">
        <v>3</v>
      </c>
      <c r="AS18" s="640">
        <v>3</v>
      </c>
      <c r="AT18" s="322" t="s">
        <v>413</v>
      </c>
      <c r="AU18" s="322"/>
      <c r="AV18" s="318"/>
      <c r="AW18" s="318"/>
      <c r="AX18" s="318"/>
      <c r="AY18" s="318"/>
      <c r="AZ18" s="318"/>
      <c r="BA18" s="318"/>
      <c r="BB18" s="318"/>
      <c r="BC18" s="318"/>
      <c r="BD18" s="344"/>
      <c r="BE18" s="319">
        <f t="shared" si="5"/>
        <v>66</v>
      </c>
      <c r="BF18" s="320">
        <f t="shared" si="6"/>
        <v>117</v>
      </c>
    </row>
    <row r="19" spans="1:58" ht="16.5" thickBot="1">
      <c r="A19" s="551" t="s">
        <v>372</v>
      </c>
      <c r="B19" s="490" t="s">
        <v>75</v>
      </c>
      <c r="C19" s="316">
        <f t="shared" si="3"/>
        <v>156</v>
      </c>
      <c r="D19" s="317">
        <f t="shared" si="4"/>
        <v>68</v>
      </c>
      <c r="E19" s="321">
        <v>4</v>
      </c>
      <c r="F19" s="321">
        <v>4</v>
      </c>
      <c r="G19" s="321">
        <v>4</v>
      </c>
      <c r="H19" s="321">
        <v>4</v>
      </c>
      <c r="I19" s="321">
        <v>4</v>
      </c>
      <c r="J19" s="321">
        <v>4</v>
      </c>
      <c r="K19" s="321">
        <v>4</v>
      </c>
      <c r="L19" s="321">
        <v>4</v>
      </c>
      <c r="M19" s="321">
        <v>4</v>
      </c>
      <c r="N19" s="321">
        <v>4</v>
      </c>
      <c r="O19" s="321">
        <v>4</v>
      </c>
      <c r="P19" s="321">
        <v>4</v>
      </c>
      <c r="Q19" s="321">
        <v>4</v>
      </c>
      <c r="R19" s="321">
        <v>4</v>
      </c>
      <c r="S19" s="321">
        <v>4</v>
      </c>
      <c r="T19" s="321">
        <v>4</v>
      </c>
      <c r="U19" s="321">
        <v>4</v>
      </c>
      <c r="V19" s="813"/>
      <c r="W19" s="813"/>
      <c r="X19" s="815">
        <v>4</v>
      </c>
      <c r="Y19" s="815">
        <v>4</v>
      </c>
      <c r="Z19" s="321">
        <v>4</v>
      </c>
      <c r="AA19" s="321">
        <v>4</v>
      </c>
      <c r="AB19" s="321">
        <v>4</v>
      </c>
      <c r="AC19" s="321">
        <v>4</v>
      </c>
      <c r="AD19" s="321">
        <v>4</v>
      </c>
      <c r="AE19" s="321">
        <v>4</v>
      </c>
      <c r="AF19" s="321">
        <v>4</v>
      </c>
      <c r="AG19" s="321">
        <v>4</v>
      </c>
      <c r="AH19" s="321">
        <v>4</v>
      </c>
      <c r="AI19" s="321">
        <v>4</v>
      </c>
      <c r="AJ19" s="321">
        <v>4</v>
      </c>
      <c r="AK19" s="321">
        <v>4</v>
      </c>
      <c r="AL19" s="321">
        <v>4</v>
      </c>
      <c r="AM19" s="321">
        <v>4</v>
      </c>
      <c r="AN19" s="321">
        <v>4</v>
      </c>
      <c r="AO19" s="321">
        <v>4</v>
      </c>
      <c r="AP19" s="321">
        <v>4</v>
      </c>
      <c r="AQ19" s="321">
        <v>4</v>
      </c>
      <c r="AR19" s="321">
        <v>4</v>
      </c>
      <c r="AS19" s="321">
        <v>4</v>
      </c>
      <c r="AT19" s="641"/>
      <c r="AU19" s="322"/>
      <c r="AV19" s="318"/>
      <c r="AW19" s="318"/>
      <c r="AX19" s="318"/>
      <c r="AY19" s="318"/>
      <c r="AZ19" s="318"/>
      <c r="BA19" s="318"/>
      <c r="BB19" s="318"/>
      <c r="BC19" s="318"/>
      <c r="BD19" s="344"/>
      <c r="BE19" s="319">
        <f t="shared" si="5"/>
        <v>88</v>
      </c>
      <c r="BF19" s="320">
        <f t="shared" si="6"/>
        <v>156</v>
      </c>
    </row>
    <row r="20" spans="1:58" ht="16.5" thickBot="1">
      <c r="A20" s="551" t="s">
        <v>373</v>
      </c>
      <c r="B20" s="490" t="s">
        <v>74</v>
      </c>
      <c r="C20" s="316">
        <f t="shared" si="3"/>
        <v>156</v>
      </c>
      <c r="D20" s="317">
        <f t="shared" si="4"/>
        <v>68</v>
      </c>
      <c r="E20" s="321">
        <v>4</v>
      </c>
      <c r="F20" s="321">
        <v>4</v>
      </c>
      <c r="G20" s="321">
        <v>4</v>
      </c>
      <c r="H20" s="321">
        <v>4</v>
      </c>
      <c r="I20" s="321">
        <v>4</v>
      </c>
      <c r="J20" s="321">
        <v>4</v>
      </c>
      <c r="K20" s="321">
        <v>4</v>
      </c>
      <c r="L20" s="321">
        <v>4</v>
      </c>
      <c r="M20" s="321">
        <v>4</v>
      </c>
      <c r="N20" s="321">
        <v>4</v>
      </c>
      <c r="O20" s="321">
        <v>4</v>
      </c>
      <c r="P20" s="321">
        <v>4</v>
      </c>
      <c r="Q20" s="321">
        <v>4</v>
      </c>
      <c r="R20" s="321">
        <v>4</v>
      </c>
      <c r="S20" s="321">
        <v>4</v>
      </c>
      <c r="T20" s="321">
        <v>4</v>
      </c>
      <c r="U20" s="321">
        <v>4</v>
      </c>
      <c r="V20" s="813"/>
      <c r="W20" s="813"/>
      <c r="X20" s="815">
        <v>4</v>
      </c>
      <c r="Y20" s="815">
        <v>4</v>
      </c>
      <c r="Z20" s="321">
        <v>4</v>
      </c>
      <c r="AA20" s="321">
        <v>4</v>
      </c>
      <c r="AB20" s="321">
        <v>4</v>
      </c>
      <c r="AC20" s="321">
        <v>4</v>
      </c>
      <c r="AD20" s="321">
        <v>4</v>
      </c>
      <c r="AE20" s="321">
        <v>4</v>
      </c>
      <c r="AF20" s="321">
        <v>4</v>
      </c>
      <c r="AG20" s="321">
        <v>4</v>
      </c>
      <c r="AH20" s="321">
        <v>4</v>
      </c>
      <c r="AI20" s="321">
        <v>4</v>
      </c>
      <c r="AJ20" s="321">
        <v>4</v>
      </c>
      <c r="AK20" s="321">
        <v>4</v>
      </c>
      <c r="AL20" s="321">
        <v>4</v>
      </c>
      <c r="AM20" s="321">
        <v>4</v>
      </c>
      <c r="AN20" s="321">
        <v>4</v>
      </c>
      <c r="AO20" s="321">
        <v>4</v>
      </c>
      <c r="AP20" s="321">
        <v>4</v>
      </c>
      <c r="AQ20" s="321">
        <v>4</v>
      </c>
      <c r="AR20" s="321">
        <v>4</v>
      </c>
      <c r="AS20" s="321">
        <v>4</v>
      </c>
      <c r="AT20" s="642"/>
      <c r="AU20" s="323"/>
      <c r="AV20" s="324"/>
      <c r="AW20" s="324"/>
      <c r="AX20" s="324"/>
      <c r="AY20" s="324"/>
      <c r="AZ20" s="324"/>
      <c r="BA20" s="324"/>
      <c r="BB20" s="324"/>
      <c r="BC20" s="324"/>
      <c r="BD20" s="345"/>
      <c r="BE20" s="319">
        <f t="shared" si="5"/>
        <v>88</v>
      </c>
      <c r="BF20" s="320">
        <f t="shared" si="6"/>
        <v>156</v>
      </c>
    </row>
    <row r="21" spans="1:58" ht="16.5" thickBot="1">
      <c r="A21" s="551" t="s">
        <v>374</v>
      </c>
      <c r="B21" s="490" t="s">
        <v>77</v>
      </c>
      <c r="C21" s="316">
        <f t="shared" si="3"/>
        <v>117</v>
      </c>
      <c r="D21" s="317">
        <f t="shared" si="4"/>
        <v>51</v>
      </c>
      <c r="E21" s="321">
        <v>3</v>
      </c>
      <c r="F21" s="321">
        <v>3</v>
      </c>
      <c r="G21" s="321">
        <v>3</v>
      </c>
      <c r="H21" s="321">
        <v>3</v>
      </c>
      <c r="I21" s="321">
        <v>3</v>
      </c>
      <c r="J21" s="321">
        <v>3</v>
      </c>
      <c r="K21" s="321">
        <v>3</v>
      </c>
      <c r="L21" s="321">
        <v>3</v>
      </c>
      <c r="M21" s="321">
        <v>3</v>
      </c>
      <c r="N21" s="321">
        <v>3</v>
      </c>
      <c r="O21" s="321">
        <v>3</v>
      </c>
      <c r="P21" s="321">
        <v>3</v>
      </c>
      <c r="Q21" s="321">
        <v>3</v>
      </c>
      <c r="R21" s="321">
        <v>3</v>
      </c>
      <c r="S21" s="321">
        <v>3</v>
      </c>
      <c r="T21" s="321">
        <v>3</v>
      </c>
      <c r="U21" s="321">
        <v>3</v>
      </c>
      <c r="V21" s="813"/>
      <c r="W21" s="813"/>
      <c r="X21" s="815">
        <v>3</v>
      </c>
      <c r="Y21" s="815">
        <v>3</v>
      </c>
      <c r="Z21" s="321">
        <v>3</v>
      </c>
      <c r="AA21" s="321">
        <v>3</v>
      </c>
      <c r="AB21" s="321">
        <v>3</v>
      </c>
      <c r="AC21" s="321">
        <v>3</v>
      </c>
      <c r="AD21" s="321">
        <v>3</v>
      </c>
      <c r="AE21" s="321">
        <v>3</v>
      </c>
      <c r="AF21" s="321">
        <v>3</v>
      </c>
      <c r="AG21" s="321">
        <v>3</v>
      </c>
      <c r="AH21" s="321">
        <v>3</v>
      </c>
      <c r="AI21" s="321">
        <v>3</v>
      </c>
      <c r="AJ21" s="321">
        <v>3</v>
      </c>
      <c r="AK21" s="321">
        <v>3</v>
      </c>
      <c r="AL21" s="321">
        <v>3</v>
      </c>
      <c r="AM21" s="321">
        <v>3</v>
      </c>
      <c r="AN21" s="321">
        <v>3</v>
      </c>
      <c r="AO21" s="321">
        <v>3</v>
      </c>
      <c r="AP21" s="321">
        <v>3</v>
      </c>
      <c r="AQ21" s="321">
        <v>3</v>
      </c>
      <c r="AR21" s="321">
        <v>3</v>
      </c>
      <c r="AS21" s="640">
        <v>3</v>
      </c>
      <c r="AT21" s="323" t="s">
        <v>413</v>
      </c>
      <c r="AU21" s="323"/>
      <c r="AV21" s="324"/>
      <c r="AW21" s="324"/>
      <c r="AX21" s="324"/>
      <c r="AY21" s="324"/>
      <c r="AZ21" s="324"/>
      <c r="BA21" s="324"/>
      <c r="BB21" s="324"/>
      <c r="BC21" s="324"/>
      <c r="BD21" s="345"/>
      <c r="BE21" s="319">
        <f t="shared" si="5"/>
        <v>66</v>
      </c>
      <c r="BF21" s="320">
        <f t="shared" si="6"/>
        <v>117</v>
      </c>
    </row>
    <row r="22" spans="1:58" ht="32.25" thickBot="1">
      <c r="A22" s="551" t="s">
        <v>377</v>
      </c>
      <c r="B22" s="457" t="s">
        <v>426</v>
      </c>
      <c r="C22" s="316">
        <f t="shared" si="3"/>
        <v>70</v>
      </c>
      <c r="D22" s="317">
        <f t="shared" si="4"/>
        <v>70</v>
      </c>
      <c r="E22" s="326">
        <v>5</v>
      </c>
      <c r="F22" s="326">
        <v>5</v>
      </c>
      <c r="G22" s="326">
        <v>5</v>
      </c>
      <c r="H22" s="326">
        <v>5</v>
      </c>
      <c r="I22" s="326">
        <v>5</v>
      </c>
      <c r="J22" s="326">
        <v>5</v>
      </c>
      <c r="K22" s="326">
        <v>5</v>
      </c>
      <c r="L22" s="326">
        <v>5</v>
      </c>
      <c r="M22" s="326">
        <v>5</v>
      </c>
      <c r="N22" s="326">
        <v>5</v>
      </c>
      <c r="O22" s="326">
        <v>5</v>
      </c>
      <c r="P22" s="326">
        <v>5</v>
      </c>
      <c r="Q22" s="326">
        <v>5</v>
      </c>
      <c r="R22" s="326">
        <v>5</v>
      </c>
      <c r="S22" s="326"/>
      <c r="T22" s="326"/>
      <c r="U22" s="326"/>
      <c r="V22" s="325"/>
      <c r="W22" s="325"/>
      <c r="X22" s="816"/>
      <c r="Y22" s="816"/>
      <c r="Z22" s="326"/>
      <c r="AA22" s="326"/>
      <c r="AB22" s="326"/>
      <c r="AC22" s="326"/>
      <c r="AD22" s="326"/>
      <c r="AE22" s="326"/>
      <c r="AF22" s="326"/>
      <c r="AG22" s="326"/>
      <c r="AH22" s="326"/>
      <c r="AI22" s="326"/>
      <c r="AJ22" s="326"/>
      <c r="AK22" s="326"/>
      <c r="AL22" s="326"/>
      <c r="AM22" s="326"/>
      <c r="AN22" s="326"/>
      <c r="AO22" s="326"/>
      <c r="AP22" s="326"/>
      <c r="AQ22" s="326"/>
      <c r="AR22" s="326"/>
      <c r="AS22" s="326"/>
      <c r="AT22" s="328"/>
      <c r="AU22" s="323"/>
      <c r="AV22" s="324"/>
      <c r="AW22" s="324"/>
      <c r="AX22" s="324"/>
      <c r="AY22" s="324"/>
      <c r="AZ22" s="324"/>
      <c r="BA22" s="324"/>
      <c r="BB22" s="324"/>
      <c r="BC22" s="324"/>
      <c r="BD22" s="324"/>
      <c r="BE22" s="319">
        <f t="shared" si="5"/>
        <v>0</v>
      </c>
      <c r="BF22" s="320">
        <f t="shared" si="6"/>
        <v>70</v>
      </c>
    </row>
    <row r="23" spans="1:58" ht="16.5" thickBot="1">
      <c r="A23" s="551" t="s">
        <v>379</v>
      </c>
      <c r="B23" s="550" t="s">
        <v>395</v>
      </c>
      <c r="C23" s="316">
        <f t="shared" si="3"/>
        <v>36</v>
      </c>
      <c r="D23" s="317">
        <f t="shared" si="4"/>
        <v>0</v>
      </c>
      <c r="E23" s="326"/>
      <c r="F23" s="326"/>
      <c r="G23" s="326"/>
      <c r="H23" s="326"/>
      <c r="I23" s="326"/>
      <c r="J23" s="326"/>
      <c r="K23" s="326"/>
      <c r="L23" s="326"/>
      <c r="M23" s="326"/>
      <c r="N23" s="326"/>
      <c r="O23" s="326"/>
      <c r="P23" s="326"/>
      <c r="Q23" s="326"/>
      <c r="R23" s="326"/>
      <c r="S23" s="326"/>
      <c r="T23" s="326"/>
      <c r="U23" s="326"/>
      <c r="V23" s="325"/>
      <c r="W23" s="325"/>
      <c r="X23" s="816">
        <v>1</v>
      </c>
      <c r="Y23" s="816">
        <v>1</v>
      </c>
      <c r="Z23" s="816">
        <v>1</v>
      </c>
      <c r="AA23" s="816">
        <v>1</v>
      </c>
      <c r="AB23" s="816">
        <v>1</v>
      </c>
      <c r="AC23" s="816">
        <v>1</v>
      </c>
      <c r="AD23" s="816">
        <v>1</v>
      </c>
      <c r="AE23" s="816">
        <v>1</v>
      </c>
      <c r="AF23" s="816">
        <v>1</v>
      </c>
      <c r="AG23" s="816">
        <v>1</v>
      </c>
      <c r="AH23" s="816">
        <v>1</v>
      </c>
      <c r="AI23" s="816">
        <v>1</v>
      </c>
      <c r="AJ23" s="816">
        <v>1</v>
      </c>
      <c r="AK23" s="816">
        <v>1</v>
      </c>
      <c r="AL23" s="816">
        <v>1</v>
      </c>
      <c r="AM23" s="816">
        <v>1</v>
      </c>
      <c r="AN23" s="816">
        <v>1</v>
      </c>
      <c r="AO23" s="816">
        <v>1</v>
      </c>
      <c r="AP23" s="816">
        <v>4</v>
      </c>
      <c r="AQ23" s="816">
        <v>4</v>
      </c>
      <c r="AR23" s="816">
        <v>4</v>
      </c>
      <c r="AS23" s="816">
        <v>6</v>
      </c>
      <c r="AT23" s="340" t="s">
        <v>414</v>
      </c>
      <c r="AU23" s="323"/>
      <c r="AV23" s="324"/>
      <c r="AW23" s="324"/>
      <c r="AX23" s="324"/>
      <c r="AY23" s="324"/>
      <c r="AZ23" s="324"/>
      <c r="BA23" s="324"/>
      <c r="BB23" s="324"/>
      <c r="BC23" s="324"/>
      <c r="BD23" s="324"/>
      <c r="BE23" s="319">
        <f t="shared" si="5"/>
        <v>36</v>
      </c>
      <c r="BF23" s="320">
        <f t="shared" si="6"/>
        <v>36</v>
      </c>
    </row>
    <row r="24" spans="1:58" ht="70.900000000000006" customHeight="1" thickBot="1">
      <c r="A24" s="504"/>
      <c r="B24" s="502" t="s">
        <v>376</v>
      </c>
      <c r="C24" s="316">
        <f t="shared" si="3"/>
        <v>0</v>
      </c>
      <c r="D24" s="317">
        <f t="shared" si="4"/>
        <v>0</v>
      </c>
      <c r="E24" s="343"/>
      <c r="F24" s="335"/>
      <c r="G24" s="335"/>
      <c r="H24" s="335"/>
      <c r="I24" s="336"/>
      <c r="J24" s="335"/>
      <c r="K24" s="335"/>
      <c r="L24" s="335"/>
      <c r="M24" s="335"/>
      <c r="N24" s="335"/>
      <c r="O24" s="335"/>
      <c r="P24" s="335"/>
      <c r="Q24" s="335"/>
      <c r="R24" s="335"/>
      <c r="S24" s="335"/>
      <c r="T24" s="335"/>
      <c r="U24" s="335"/>
      <c r="V24" s="337"/>
      <c r="W24" s="337"/>
      <c r="X24" s="338"/>
      <c r="Y24" s="338"/>
      <c r="Z24" s="335"/>
      <c r="AA24" s="335"/>
      <c r="AB24" s="338"/>
      <c r="AC24" s="338"/>
      <c r="AD24" s="338"/>
      <c r="AE24" s="338"/>
      <c r="AF24" s="338"/>
      <c r="AG24" s="338"/>
      <c r="AH24" s="338"/>
      <c r="AI24" s="338"/>
      <c r="AJ24" s="338"/>
      <c r="AK24" s="338"/>
      <c r="AL24" s="335"/>
      <c r="AM24" s="335"/>
      <c r="AN24" s="336"/>
      <c r="AO24" s="336"/>
      <c r="AP24" s="336"/>
      <c r="AQ24" s="335"/>
      <c r="AR24" s="335"/>
      <c r="AS24" s="339"/>
      <c r="AT24" s="340"/>
      <c r="AU24" s="340"/>
      <c r="AV24" s="341"/>
      <c r="AW24" s="341"/>
      <c r="AX24" s="341"/>
      <c r="AY24" s="341"/>
      <c r="AZ24" s="341"/>
      <c r="BA24" s="341"/>
      <c r="BB24" s="341"/>
      <c r="BC24" s="341"/>
      <c r="BD24" s="342"/>
      <c r="BE24" s="319">
        <f t="shared" si="5"/>
        <v>0</v>
      </c>
      <c r="BF24" s="320">
        <f t="shared" si="6"/>
        <v>0</v>
      </c>
    </row>
    <row r="25" spans="1:58" ht="16.5" thickBot="1">
      <c r="A25" s="551" t="s">
        <v>380</v>
      </c>
      <c r="B25" s="492" t="s">
        <v>378</v>
      </c>
      <c r="C25" s="316">
        <f t="shared" si="3"/>
        <v>78</v>
      </c>
      <c r="D25" s="317">
        <f t="shared" si="4"/>
        <v>34</v>
      </c>
      <c r="E25" s="330">
        <v>2</v>
      </c>
      <c r="F25" s="330">
        <v>2</v>
      </c>
      <c r="G25" s="330">
        <v>2</v>
      </c>
      <c r="H25" s="330">
        <v>2</v>
      </c>
      <c r="I25" s="330">
        <v>2</v>
      </c>
      <c r="J25" s="330">
        <v>2</v>
      </c>
      <c r="K25" s="330">
        <v>2</v>
      </c>
      <c r="L25" s="330">
        <v>2</v>
      </c>
      <c r="M25" s="330">
        <v>2</v>
      </c>
      <c r="N25" s="330">
        <v>2</v>
      </c>
      <c r="O25" s="330">
        <v>2</v>
      </c>
      <c r="P25" s="330">
        <v>2</v>
      </c>
      <c r="Q25" s="330">
        <v>2</v>
      </c>
      <c r="R25" s="330">
        <v>2</v>
      </c>
      <c r="S25" s="330">
        <v>2</v>
      </c>
      <c r="T25" s="330">
        <v>2</v>
      </c>
      <c r="U25" s="330">
        <v>2</v>
      </c>
      <c r="V25" s="811"/>
      <c r="W25" s="811"/>
      <c r="X25" s="812">
        <v>2</v>
      </c>
      <c r="Y25" s="812">
        <v>2</v>
      </c>
      <c r="Z25" s="330">
        <v>2</v>
      </c>
      <c r="AA25" s="330">
        <v>2</v>
      </c>
      <c r="AB25" s="330">
        <v>2</v>
      </c>
      <c r="AC25" s="330">
        <v>2</v>
      </c>
      <c r="AD25" s="330">
        <v>2</v>
      </c>
      <c r="AE25" s="330">
        <v>2</v>
      </c>
      <c r="AF25" s="330">
        <v>2</v>
      </c>
      <c r="AG25" s="330">
        <v>2</v>
      </c>
      <c r="AH25" s="330">
        <v>2</v>
      </c>
      <c r="AI25" s="330">
        <v>2</v>
      </c>
      <c r="AJ25" s="330">
        <v>2</v>
      </c>
      <c r="AK25" s="330">
        <v>2</v>
      </c>
      <c r="AL25" s="330">
        <v>2</v>
      </c>
      <c r="AM25" s="330">
        <v>2</v>
      </c>
      <c r="AN25" s="330">
        <v>2</v>
      </c>
      <c r="AO25" s="330">
        <v>2</v>
      </c>
      <c r="AP25" s="330">
        <v>2</v>
      </c>
      <c r="AQ25" s="330">
        <v>2</v>
      </c>
      <c r="AR25" s="330">
        <v>2</v>
      </c>
      <c r="AS25" s="639">
        <v>2</v>
      </c>
      <c r="AT25" s="331" t="s">
        <v>413</v>
      </c>
      <c r="AU25" s="331"/>
      <c r="AV25" s="332"/>
      <c r="AW25" s="332"/>
      <c r="AX25" s="332"/>
      <c r="AY25" s="332"/>
      <c r="AZ25" s="332"/>
      <c r="BA25" s="332"/>
      <c r="BB25" s="332"/>
      <c r="BC25" s="332"/>
      <c r="BD25" s="346"/>
      <c r="BE25" s="319">
        <f t="shared" si="5"/>
        <v>44</v>
      </c>
      <c r="BF25" s="320">
        <f t="shared" si="6"/>
        <v>78</v>
      </c>
    </row>
    <row r="26" spans="1:58" ht="16.5" thickBot="1">
      <c r="A26" s="551" t="s">
        <v>381</v>
      </c>
      <c r="B26" s="492" t="s">
        <v>398</v>
      </c>
      <c r="C26" s="316">
        <f t="shared" si="3"/>
        <v>110</v>
      </c>
      <c r="D26" s="317">
        <f t="shared" si="4"/>
        <v>26</v>
      </c>
      <c r="E26" s="327">
        <v>2</v>
      </c>
      <c r="F26" s="327">
        <v>2</v>
      </c>
      <c r="G26" s="327">
        <v>2</v>
      </c>
      <c r="H26" s="327">
        <v>2</v>
      </c>
      <c r="I26" s="327">
        <v>2</v>
      </c>
      <c r="J26" s="327">
        <v>2</v>
      </c>
      <c r="K26" s="327">
        <v>2</v>
      </c>
      <c r="L26" s="327">
        <v>2</v>
      </c>
      <c r="M26" s="327">
        <v>2</v>
      </c>
      <c r="N26" s="327">
        <v>2</v>
      </c>
      <c r="O26" s="327">
        <v>2</v>
      </c>
      <c r="P26" s="327">
        <v>2</v>
      </c>
      <c r="Q26" s="327">
        <v>2</v>
      </c>
      <c r="R26" s="327"/>
      <c r="S26" s="327"/>
      <c r="T26" s="327"/>
      <c r="U26" s="327"/>
      <c r="V26" s="817"/>
      <c r="W26" s="817"/>
      <c r="X26" s="816">
        <v>3</v>
      </c>
      <c r="Y26" s="816">
        <v>3</v>
      </c>
      <c r="Z26" s="816">
        <v>3</v>
      </c>
      <c r="AA26" s="816">
        <v>3</v>
      </c>
      <c r="AB26" s="816">
        <v>3</v>
      </c>
      <c r="AC26" s="816">
        <v>3</v>
      </c>
      <c r="AD26" s="816">
        <v>3</v>
      </c>
      <c r="AE26" s="816">
        <v>3</v>
      </c>
      <c r="AF26" s="816">
        <v>3</v>
      </c>
      <c r="AG26" s="816">
        <v>3</v>
      </c>
      <c r="AH26" s="816">
        <v>3</v>
      </c>
      <c r="AI26" s="816">
        <v>3</v>
      </c>
      <c r="AJ26" s="816">
        <v>3</v>
      </c>
      <c r="AK26" s="816">
        <v>3</v>
      </c>
      <c r="AL26" s="816">
        <v>3</v>
      </c>
      <c r="AM26" s="816">
        <v>3</v>
      </c>
      <c r="AN26" s="816">
        <v>3</v>
      </c>
      <c r="AO26" s="816">
        <v>3</v>
      </c>
      <c r="AP26" s="816">
        <v>8</v>
      </c>
      <c r="AQ26" s="816">
        <v>8</v>
      </c>
      <c r="AR26" s="816">
        <v>8</v>
      </c>
      <c r="AS26" s="816">
        <v>6</v>
      </c>
      <c r="AT26" s="323" t="s">
        <v>413</v>
      </c>
      <c r="AU26" s="323"/>
      <c r="AV26" s="324"/>
      <c r="AW26" s="324"/>
      <c r="AX26" s="324"/>
      <c r="AY26" s="324"/>
      <c r="AZ26" s="324"/>
      <c r="BA26" s="324"/>
      <c r="BB26" s="324"/>
      <c r="BC26" s="324"/>
      <c r="BD26" s="345"/>
      <c r="BE26" s="319">
        <f t="shared" si="5"/>
        <v>84</v>
      </c>
      <c r="BF26" s="320">
        <f t="shared" si="6"/>
        <v>110</v>
      </c>
    </row>
    <row r="27" spans="1:58" ht="16.5" thickBot="1">
      <c r="A27" s="551" t="s">
        <v>382</v>
      </c>
      <c r="B27" s="501" t="s">
        <v>201</v>
      </c>
      <c r="C27" s="316">
        <f t="shared" si="3"/>
        <v>108</v>
      </c>
      <c r="D27" s="317">
        <f t="shared" si="4"/>
        <v>0</v>
      </c>
      <c r="E27" s="326"/>
      <c r="F27" s="326"/>
      <c r="G27" s="326"/>
      <c r="H27" s="326"/>
      <c r="I27" s="326"/>
      <c r="J27" s="326"/>
      <c r="K27" s="326"/>
      <c r="L27" s="326"/>
      <c r="M27" s="326"/>
      <c r="N27" s="326"/>
      <c r="O27" s="326"/>
      <c r="P27" s="326"/>
      <c r="Q27" s="326"/>
      <c r="R27" s="326"/>
      <c r="S27" s="326"/>
      <c r="T27" s="326"/>
      <c r="U27" s="326"/>
      <c r="V27" s="325"/>
      <c r="W27" s="813"/>
      <c r="X27" s="814">
        <v>6</v>
      </c>
      <c r="Y27" s="814">
        <v>6</v>
      </c>
      <c r="Z27" s="814">
        <v>6</v>
      </c>
      <c r="AA27" s="814">
        <v>6</v>
      </c>
      <c r="AB27" s="814">
        <v>6</v>
      </c>
      <c r="AC27" s="814">
        <v>6</v>
      </c>
      <c r="AD27" s="814">
        <v>6</v>
      </c>
      <c r="AE27" s="814">
        <v>6</v>
      </c>
      <c r="AF27" s="814">
        <v>6</v>
      </c>
      <c r="AG27" s="814">
        <v>6</v>
      </c>
      <c r="AH27" s="814">
        <v>6</v>
      </c>
      <c r="AI27" s="814">
        <v>6</v>
      </c>
      <c r="AJ27" s="814">
        <v>6</v>
      </c>
      <c r="AK27" s="814">
        <v>6</v>
      </c>
      <c r="AL27" s="814">
        <v>6</v>
      </c>
      <c r="AM27" s="814">
        <v>6</v>
      </c>
      <c r="AN27" s="814">
        <v>6</v>
      </c>
      <c r="AO27" s="814">
        <v>6</v>
      </c>
      <c r="AP27" s="814"/>
      <c r="AQ27" s="814"/>
      <c r="AR27" s="495"/>
      <c r="AS27" s="495"/>
      <c r="AT27" s="496" t="s">
        <v>411</v>
      </c>
      <c r="AU27" s="322"/>
      <c r="AV27" s="318"/>
      <c r="AW27" s="318"/>
      <c r="AX27" s="318"/>
      <c r="AY27" s="318"/>
      <c r="AZ27" s="318"/>
      <c r="BA27" s="318"/>
      <c r="BB27" s="318"/>
      <c r="BC27" s="318"/>
      <c r="BD27" s="344"/>
      <c r="BE27" s="319">
        <f t="shared" si="5"/>
        <v>108</v>
      </c>
      <c r="BF27" s="497">
        <f t="shared" si="6"/>
        <v>108</v>
      </c>
    </row>
    <row r="28" spans="1:58" ht="15.75" thickBot="1">
      <c r="A28" s="493" t="s">
        <v>385</v>
      </c>
      <c r="B28" s="501" t="s">
        <v>200</v>
      </c>
      <c r="C28" s="499">
        <f t="shared" si="3"/>
        <v>72</v>
      </c>
      <c r="D28" s="317">
        <f t="shared" si="4"/>
        <v>72</v>
      </c>
      <c r="E28" s="500">
        <v>3</v>
      </c>
      <c r="F28" s="500">
        <v>3</v>
      </c>
      <c r="G28" s="500">
        <v>3</v>
      </c>
      <c r="H28" s="500">
        <v>3</v>
      </c>
      <c r="I28" s="500">
        <v>3</v>
      </c>
      <c r="J28" s="500">
        <v>3</v>
      </c>
      <c r="K28" s="500">
        <v>3</v>
      </c>
      <c r="L28" s="500">
        <v>3</v>
      </c>
      <c r="M28" s="500">
        <v>3</v>
      </c>
      <c r="N28" s="500">
        <v>3</v>
      </c>
      <c r="O28" s="500">
        <v>3</v>
      </c>
      <c r="P28" s="500">
        <v>3</v>
      </c>
      <c r="Q28" s="500">
        <v>3</v>
      </c>
      <c r="R28" s="500">
        <v>5</v>
      </c>
      <c r="S28" s="500">
        <v>10</v>
      </c>
      <c r="T28" s="500">
        <v>9</v>
      </c>
      <c r="U28" s="500">
        <v>9</v>
      </c>
      <c r="V28" s="818" t="s">
        <v>413</v>
      </c>
      <c r="W28" s="818"/>
      <c r="X28" s="498"/>
      <c r="Y28" s="498"/>
      <c r="Z28" s="458"/>
      <c r="AA28" s="458"/>
      <c r="AB28" s="458"/>
      <c r="AC28" s="458"/>
      <c r="AD28" s="458"/>
      <c r="AE28" s="458"/>
      <c r="AF28" s="458"/>
      <c r="AG28" s="458"/>
      <c r="AH28" s="458"/>
      <c r="AI28" s="458"/>
      <c r="AJ28" s="458"/>
      <c r="AK28" s="458"/>
      <c r="AL28" s="458"/>
      <c r="AM28" s="458"/>
      <c r="AN28" s="458"/>
      <c r="AO28" s="458"/>
      <c r="AP28" s="458"/>
      <c r="AQ28" s="458"/>
      <c r="AR28" s="458"/>
      <c r="AS28" s="458"/>
      <c r="AT28" s="513"/>
      <c r="AU28" s="513"/>
      <c r="AV28" s="510"/>
      <c r="AW28" s="510"/>
      <c r="AX28" s="510"/>
      <c r="AY28" s="510"/>
      <c r="AZ28" s="510"/>
      <c r="BA28" s="510"/>
      <c r="BB28" s="510"/>
      <c r="BC28" s="510"/>
      <c r="BD28" s="510"/>
      <c r="BE28" s="319">
        <f t="shared" si="5"/>
        <v>0</v>
      </c>
      <c r="BF28" s="497">
        <f t="shared" si="6"/>
        <v>72</v>
      </c>
    </row>
    <row r="29" spans="1:58" ht="15.75" thickBot="1">
      <c r="A29" s="494" t="s">
        <v>396</v>
      </c>
      <c r="B29" s="506" t="s">
        <v>383</v>
      </c>
      <c r="C29" s="499">
        <f t="shared" si="3"/>
        <v>36</v>
      </c>
      <c r="D29" s="317">
        <f t="shared" si="4"/>
        <v>0</v>
      </c>
      <c r="E29" s="458"/>
      <c r="F29" s="458"/>
      <c r="G29" s="458"/>
      <c r="H29" s="458"/>
      <c r="I29" s="458"/>
      <c r="J29" s="458"/>
      <c r="K29" s="458"/>
      <c r="L29" s="458"/>
      <c r="M29" s="458"/>
      <c r="N29" s="458"/>
      <c r="O29" s="458"/>
      <c r="P29" s="458"/>
      <c r="Q29" s="458"/>
      <c r="R29" s="458"/>
      <c r="S29" s="458"/>
      <c r="T29" s="458"/>
      <c r="U29" s="458"/>
      <c r="V29" s="510"/>
      <c r="W29" s="510"/>
      <c r="X29" s="498">
        <v>2</v>
      </c>
      <c r="Y29" s="498">
        <v>2</v>
      </c>
      <c r="Z29" s="498">
        <v>2</v>
      </c>
      <c r="AA29" s="498">
        <v>2</v>
      </c>
      <c r="AB29" s="498">
        <v>2</v>
      </c>
      <c r="AC29" s="498">
        <v>2</v>
      </c>
      <c r="AD29" s="498">
        <v>2</v>
      </c>
      <c r="AE29" s="498">
        <v>2</v>
      </c>
      <c r="AF29" s="498">
        <v>2</v>
      </c>
      <c r="AG29" s="498">
        <v>2</v>
      </c>
      <c r="AH29" s="498">
        <v>2</v>
      </c>
      <c r="AI29" s="498">
        <v>2</v>
      </c>
      <c r="AJ29" s="498">
        <v>2</v>
      </c>
      <c r="AK29" s="498">
        <v>2</v>
      </c>
      <c r="AL29" s="498">
        <v>2</v>
      </c>
      <c r="AM29" s="498">
        <v>2</v>
      </c>
      <c r="AN29" s="498">
        <v>2</v>
      </c>
      <c r="AO29" s="498">
        <v>2</v>
      </c>
      <c r="AP29" s="498"/>
      <c r="AQ29" s="498"/>
      <c r="AR29" s="498"/>
      <c r="AS29" s="498"/>
      <c r="AT29" s="513" t="s">
        <v>413</v>
      </c>
      <c r="AU29" s="513"/>
      <c r="AV29" s="510"/>
      <c r="AW29" s="510"/>
      <c r="AX29" s="510"/>
      <c r="AY29" s="510"/>
      <c r="AZ29" s="510"/>
      <c r="BA29" s="510"/>
      <c r="BB29" s="510"/>
      <c r="BC29" s="510"/>
      <c r="BD29" s="510"/>
      <c r="BE29" s="319">
        <f t="shared" si="5"/>
        <v>36</v>
      </c>
      <c r="BF29" s="497">
        <f t="shared" si="6"/>
        <v>36</v>
      </c>
    </row>
    <row r="30" spans="1:58" ht="60.75" thickBot="1">
      <c r="A30" s="892"/>
      <c r="B30" s="893" t="s">
        <v>384</v>
      </c>
      <c r="C30" s="499"/>
      <c r="D30" s="317">
        <f t="shared" si="4"/>
        <v>0</v>
      </c>
      <c r="E30" s="507"/>
      <c r="F30" s="508"/>
      <c r="G30" s="508"/>
      <c r="H30" s="508"/>
      <c r="I30" s="509"/>
      <c r="J30" s="508"/>
      <c r="K30" s="508"/>
      <c r="L30" s="508"/>
      <c r="M30" s="508"/>
      <c r="N30" s="508"/>
      <c r="O30" s="508"/>
      <c r="P30" s="508"/>
      <c r="Q30" s="508"/>
      <c r="R30" s="508"/>
      <c r="S30" s="508"/>
      <c r="T30" s="508"/>
      <c r="U30" s="508"/>
      <c r="V30" s="511"/>
      <c r="W30" s="511"/>
      <c r="X30" s="819"/>
      <c r="Y30" s="819"/>
      <c r="Z30" s="508"/>
      <c r="AA30" s="508"/>
      <c r="AB30" s="508"/>
      <c r="AC30" s="508"/>
      <c r="AD30" s="508"/>
      <c r="AE30" s="508"/>
      <c r="AF30" s="508"/>
      <c r="AG30" s="508"/>
      <c r="AH30" s="508"/>
      <c r="AI30" s="508"/>
      <c r="AJ30" s="508"/>
      <c r="AK30" s="508"/>
      <c r="AL30" s="508"/>
      <c r="AM30" s="508"/>
      <c r="AN30" s="509"/>
      <c r="AO30" s="509"/>
      <c r="AP30" s="509"/>
      <c r="AQ30" s="508"/>
      <c r="AR30" s="508"/>
      <c r="AS30" s="508"/>
      <c r="AT30" s="514"/>
      <c r="AU30" s="514"/>
      <c r="AV30" s="511"/>
      <c r="AW30" s="511"/>
      <c r="AX30" s="511"/>
      <c r="AY30" s="511"/>
      <c r="AZ30" s="511"/>
      <c r="BA30" s="511"/>
      <c r="BB30" s="511"/>
      <c r="BC30" s="511"/>
      <c r="BD30" s="511"/>
      <c r="BE30" s="319">
        <f t="shared" si="5"/>
        <v>0</v>
      </c>
      <c r="BF30" s="497">
        <f t="shared" si="6"/>
        <v>0</v>
      </c>
    </row>
    <row r="31" spans="1:58" ht="15.75" thickBot="1">
      <c r="A31" s="493" t="s">
        <v>397</v>
      </c>
      <c r="B31" s="493" t="s">
        <v>456</v>
      </c>
      <c r="C31" s="499"/>
      <c r="D31" s="317">
        <v>17</v>
      </c>
      <c r="E31" s="894">
        <v>1</v>
      </c>
      <c r="F31" s="895">
        <v>1</v>
      </c>
      <c r="G31" s="505">
        <v>1</v>
      </c>
      <c r="H31" s="505">
        <v>1</v>
      </c>
      <c r="I31" s="896">
        <v>1</v>
      </c>
      <c r="J31" s="505">
        <v>1</v>
      </c>
      <c r="K31" s="505">
        <v>1</v>
      </c>
      <c r="L31" s="505">
        <v>1</v>
      </c>
      <c r="M31" s="505">
        <v>1</v>
      </c>
      <c r="N31" s="505">
        <v>1</v>
      </c>
      <c r="O31" s="505">
        <v>1</v>
      </c>
      <c r="P31" s="505">
        <v>1</v>
      </c>
      <c r="Q31" s="505">
        <v>1</v>
      </c>
      <c r="R31" s="505">
        <v>1</v>
      </c>
      <c r="S31" s="505">
        <v>1</v>
      </c>
      <c r="T31" s="505">
        <v>1</v>
      </c>
      <c r="U31" s="505">
        <v>1</v>
      </c>
      <c r="V31" s="820"/>
      <c r="W31" s="820"/>
      <c r="X31" s="821">
        <v>1</v>
      </c>
      <c r="Y31" s="821">
        <v>1</v>
      </c>
      <c r="Z31" s="895">
        <v>1</v>
      </c>
      <c r="AA31" s="895">
        <v>1</v>
      </c>
      <c r="AB31" s="895">
        <v>1</v>
      </c>
      <c r="AC31" s="895">
        <v>1</v>
      </c>
      <c r="AD31" s="895">
        <v>1</v>
      </c>
      <c r="AE31" s="895">
        <v>1</v>
      </c>
      <c r="AF31" s="895">
        <v>1</v>
      </c>
      <c r="AG31" s="895">
        <v>1</v>
      </c>
      <c r="AH31" s="895">
        <v>1</v>
      </c>
      <c r="AI31" s="895">
        <v>1</v>
      </c>
      <c r="AJ31" s="895">
        <v>1</v>
      </c>
      <c r="AK31" s="895">
        <v>1</v>
      </c>
      <c r="AL31" s="895">
        <v>1</v>
      </c>
      <c r="AM31" s="895">
        <v>1</v>
      </c>
      <c r="AN31" s="897">
        <v>1</v>
      </c>
      <c r="AO31" s="897">
        <v>1</v>
      </c>
      <c r="AP31" s="897">
        <v>1</v>
      </c>
      <c r="AQ31" s="895">
        <v>1</v>
      </c>
      <c r="AR31" s="895">
        <v>1</v>
      </c>
      <c r="AS31" s="895">
        <v>1</v>
      </c>
      <c r="AT31" s="898"/>
      <c r="AU31" s="898"/>
      <c r="AV31" s="899"/>
      <c r="AW31" s="899"/>
      <c r="AX31" s="899"/>
      <c r="AY31" s="899"/>
      <c r="AZ31" s="899"/>
      <c r="BA31" s="899"/>
      <c r="BB31" s="899"/>
      <c r="BC31" s="899"/>
      <c r="BD31" s="899"/>
      <c r="BE31" s="319">
        <v>22</v>
      </c>
      <c r="BF31" s="497"/>
    </row>
    <row r="32" spans="1:58" ht="15.75" thickBot="1">
      <c r="A32" s="493" t="s">
        <v>457</v>
      </c>
      <c r="B32" s="503" t="s">
        <v>386</v>
      </c>
      <c r="C32" s="499">
        <f t="shared" si="3"/>
        <v>36</v>
      </c>
      <c r="D32" s="317">
        <f t="shared" si="4"/>
        <v>36</v>
      </c>
      <c r="E32" s="505">
        <v>2</v>
      </c>
      <c r="F32" s="505">
        <v>2</v>
      </c>
      <c r="G32" s="505">
        <v>2</v>
      </c>
      <c r="H32" s="505">
        <v>2</v>
      </c>
      <c r="I32" s="505">
        <v>2</v>
      </c>
      <c r="J32" s="505">
        <v>2</v>
      </c>
      <c r="K32" s="505">
        <v>2</v>
      </c>
      <c r="L32" s="505">
        <v>2</v>
      </c>
      <c r="M32" s="505">
        <v>2</v>
      </c>
      <c r="N32" s="505">
        <v>2</v>
      </c>
      <c r="O32" s="505">
        <v>2</v>
      </c>
      <c r="P32" s="505">
        <v>2</v>
      </c>
      <c r="Q32" s="505">
        <v>2</v>
      </c>
      <c r="R32" s="505">
        <v>2</v>
      </c>
      <c r="S32" s="505">
        <v>2</v>
      </c>
      <c r="T32" s="505">
        <v>3</v>
      </c>
      <c r="U32" s="643">
        <v>3</v>
      </c>
      <c r="V32" s="820" t="s">
        <v>413</v>
      </c>
      <c r="W32" s="820"/>
      <c r="X32" s="821"/>
      <c r="Y32" s="821"/>
      <c r="Z32" s="528"/>
      <c r="AA32" s="528"/>
      <c r="AB32" s="528"/>
      <c r="AC32" s="528"/>
      <c r="AD32" s="528"/>
      <c r="AE32" s="528"/>
      <c r="AF32" s="528"/>
      <c r="AG32" s="528"/>
      <c r="AH32" s="528"/>
      <c r="AI32" s="528"/>
      <c r="AJ32" s="528"/>
      <c r="AK32" s="528"/>
      <c r="AL32" s="528"/>
      <c r="AM32" s="528"/>
      <c r="AN32" s="528"/>
      <c r="AO32" s="528"/>
      <c r="AP32" s="528"/>
      <c r="AQ32" s="528"/>
      <c r="AR32" s="528"/>
      <c r="AS32" s="528"/>
      <c r="AT32" s="802"/>
      <c r="AU32" s="802"/>
      <c r="AV32" s="512"/>
      <c r="AW32" s="512"/>
      <c r="AX32" s="512"/>
      <c r="AY32" s="512"/>
      <c r="AZ32" s="512"/>
      <c r="BA32" s="512"/>
      <c r="BB32" s="512"/>
      <c r="BC32" s="512"/>
      <c r="BD32" s="512"/>
      <c r="BE32" s="319">
        <f t="shared" si="5"/>
        <v>0</v>
      </c>
      <c r="BF32" s="497">
        <f t="shared" si="6"/>
        <v>36</v>
      </c>
    </row>
    <row r="33" spans="1:58" ht="24" customHeight="1" thickBot="1">
      <c r="A33" s="492"/>
      <c r="B33" s="503" t="s">
        <v>387</v>
      </c>
      <c r="C33" s="826">
        <v>39</v>
      </c>
      <c r="D33" s="317">
        <f t="shared" si="4"/>
        <v>12</v>
      </c>
      <c r="E33" s="827"/>
      <c r="F33" s="828"/>
      <c r="G33" s="828"/>
      <c r="H33" s="828"/>
      <c r="I33" s="829"/>
      <c r="J33" s="828"/>
      <c r="K33" s="828"/>
      <c r="L33" s="828"/>
      <c r="M33" s="828"/>
      <c r="N33" s="828">
        <v>2</v>
      </c>
      <c r="O33" s="828">
        <v>2</v>
      </c>
      <c r="P33" s="828">
        <v>2</v>
      </c>
      <c r="Q33" s="828">
        <v>2</v>
      </c>
      <c r="R33" s="828">
        <v>1</v>
      </c>
      <c r="S33" s="828">
        <v>1</v>
      </c>
      <c r="T33" s="828">
        <v>1</v>
      </c>
      <c r="U33" s="828">
        <v>1</v>
      </c>
      <c r="V33" s="830"/>
      <c r="W33" s="830"/>
      <c r="X33" s="831">
        <v>1</v>
      </c>
      <c r="Y33" s="831">
        <v>1</v>
      </c>
      <c r="Z33" s="828">
        <v>2</v>
      </c>
      <c r="AA33" s="828">
        <v>2</v>
      </c>
      <c r="AB33" s="828">
        <v>2</v>
      </c>
      <c r="AC33" s="828">
        <v>2</v>
      </c>
      <c r="AD33" s="828">
        <v>1</v>
      </c>
      <c r="AE33" s="828">
        <v>2</v>
      </c>
      <c r="AF33" s="828">
        <v>2</v>
      </c>
      <c r="AG33" s="828">
        <v>2</v>
      </c>
      <c r="AH33" s="828">
        <v>2</v>
      </c>
      <c r="AI33" s="828">
        <v>1</v>
      </c>
      <c r="AJ33" s="828">
        <v>1</v>
      </c>
      <c r="AK33" s="828">
        <v>1</v>
      </c>
      <c r="AL33" s="828"/>
      <c r="AM33" s="828">
        <v>1</v>
      </c>
      <c r="AN33" s="828">
        <v>1</v>
      </c>
      <c r="AO33" s="828">
        <v>1</v>
      </c>
      <c r="AP33" s="828"/>
      <c r="AQ33" s="828"/>
      <c r="AR33" s="828"/>
      <c r="AS33" s="828">
        <v>2</v>
      </c>
      <c r="AT33" s="832"/>
      <c r="AU33" s="832"/>
      <c r="AV33" s="830"/>
      <c r="AW33" s="830"/>
      <c r="AX33" s="830"/>
      <c r="AY33" s="830"/>
      <c r="AZ33" s="830"/>
      <c r="BA33" s="830"/>
      <c r="BB33" s="830"/>
      <c r="BC33" s="830"/>
      <c r="BD33" s="830"/>
      <c r="BE33" s="319">
        <f t="shared" si="5"/>
        <v>27</v>
      </c>
      <c r="BF33" s="498"/>
    </row>
    <row r="34" spans="1:58" ht="20.45" customHeight="1">
      <c r="BE34" s="329"/>
      <c r="BF34" s="329"/>
    </row>
    <row r="35" spans="1:58" ht="22.9" customHeight="1">
      <c r="C35" s="347"/>
      <c r="D35" t="s">
        <v>353</v>
      </c>
      <c r="F35" s="348"/>
      <c r="G35" t="s">
        <v>354</v>
      </c>
      <c r="J35" s="644"/>
      <c r="K35" s="1044" t="s">
        <v>419</v>
      </c>
      <c r="L35" s="1044"/>
      <c r="M35" s="1044"/>
      <c r="N35" s="1044"/>
      <c r="P35" s="645"/>
      <c r="R35" t="s">
        <v>420</v>
      </c>
      <c r="U35" s="646"/>
      <c r="V35" t="s">
        <v>418</v>
      </c>
      <c r="Z35" t="s">
        <v>458</v>
      </c>
      <c r="BE35" s="329"/>
      <c r="BF35" s="329"/>
    </row>
    <row r="36" spans="1:58">
      <c r="BE36" s="329"/>
      <c r="BF36" s="329"/>
    </row>
    <row r="37" spans="1:58">
      <c r="BE37" s="329"/>
      <c r="BF37" s="329"/>
    </row>
    <row r="38" spans="1:58">
      <c r="B38" s="488"/>
      <c r="BE38" s="329"/>
      <c r="BF38" s="329"/>
    </row>
    <row r="39" spans="1:58" ht="19.899999999999999" customHeight="1">
      <c r="BE39" s="329"/>
      <c r="BF39" s="329"/>
    </row>
    <row r="71" spans="2:2">
      <c r="B71" s="489"/>
    </row>
  </sheetData>
  <mergeCells count="35">
    <mergeCell ref="AW3:AY5"/>
    <mergeCell ref="AZ3:AZ7"/>
    <mergeCell ref="AD3:AD7"/>
    <mergeCell ref="AJ3:AL5"/>
    <mergeCell ref="AM3:AM7"/>
    <mergeCell ref="AN3:AQ5"/>
    <mergeCell ref="K35:N35"/>
    <mergeCell ref="BF3:BF7"/>
    <mergeCell ref="X9:X14"/>
    <mergeCell ref="Y9:Y14"/>
    <mergeCell ref="AG9:AG14"/>
    <mergeCell ref="BA3:BD5"/>
    <mergeCell ref="BE3:BE7"/>
    <mergeCell ref="AA3:AC5"/>
    <mergeCell ref="AP9:AP14"/>
    <mergeCell ref="AQ9:AQ14"/>
    <mergeCell ref="AR9:AR14"/>
    <mergeCell ref="AR3:AU5"/>
    <mergeCell ref="AV3:AV7"/>
    <mergeCell ref="B1:BB1"/>
    <mergeCell ref="A3:A7"/>
    <mergeCell ref="B3:B7"/>
    <mergeCell ref="C3:C7"/>
    <mergeCell ref="D3:D7"/>
    <mergeCell ref="E3:H5"/>
    <mergeCell ref="I3:I7"/>
    <mergeCell ref="J3:L5"/>
    <mergeCell ref="M3:M7"/>
    <mergeCell ref="N3:Q5"/>
    <mergeCell ref="R3:U5"/>
    <mergeCell ref="V3:V7"/>
    <mergeCell ref="W3:Y5"/>
    <mergeCell ref="Z3:Z7"/>
    <mergeCell ref="AE3:AH5"/>
    <mergeCell ref="AI3:AI7"/>
  </mergeCells>
  <pageMargins left="0" right="0" top="0" bottom="0" header="0" footer="0"/>
  <pageSetup paperSize="9" scale="55" orientation="landscape" horizontalDpi="4294967293" verticalDpi="4294967293" r:id="rId1"/>
</worksheet>
</file>

<file path=xl/worksheets/sheet8.xml><?xml version="1.0" encoding="utf-8"?>
<worksheet xmlns="http://schemas.openxmlformats.org/spreadsheetml/2006/main" xmlns:r="http://schemas.openxmlformats.org/officeDocument/2006/relationships">
  <dimension ref="A1:BF89"/>
  <sheetViews>
    <sheetView topLeftCell="A15" zoomScale="80" zoomScaleNormal="80" workbookViewId="0">
      <selection activeCell="AO30" sqref="AO30"/>
    </sheetView>
  </sheetViews>
  <sheetFormatPr defaultColWidth="9.140625" defaultRowHeight="12" outlineLevelRow="1"/>
  <cols>
    <col min="1" max="1" width="11.28515625" style="349" customWidth="1"/>
    <col min="2" max="2" width="26.7109375" style="349" customWidth="1"/>
    <col min="3" max="3" width="4.28515625" style="349" customWidth="1"/>
    <col min="4" max="4" width="4.85546875" style="349" customWidth="1"/>
    <col min="5" max="8" width="3.7109375" style="349" customWidth="1"/>
    <col min="9" max="9" width="3.7109375" style="350" customWidth="1"/>
    <col min="10" max="39" width="3.7109375" style="349" customWidth="1"/>
    <col min="40" max="41" width="3.7109375" style="350" customWidth="1"/>
    <col min="42" max="42" width="3.5703125" style="350" customWidth="1"/>
    <col min="43" max="43" width="3.28515625" style="349" customWidth="1"/>
    <col min="44" max="44" width="4.42578125" style="349" customWidth="1"/>
    <col min="45" max="45" width="4" style="349" customWidth="1"/>
    <col min="46" max="46" width="3.42578125" style="349" customWidth="1"/>
    <col min="47" max="47" width="3.140625" style="349" customWidth="1"/>
    <col min="48" max="48" width="3.28515625" style="350" customWidth="1"/>
    <col min="49" max="49" width="2.85546875" style="349" customWidth="1"/>
    <col min="50" max="50" width="3.140625" style="349" customWidth="1"/>
    <col min="51" max="51" width="2.7109375" style="349" customWidth="1"/>
    <col min="52" max="52" width="3" style="349" customWidth="1"/>
    <col min="53" max="53" width="2.28515625" style="349" customWidth="1"/>
    <col min="54" max="54" width="3.140625" style="349" customWidth="1"/>
    <col min="55" max="56" width="3.28515625" style="349" customWidth="1"/>
    <col min="57" max="57" width="3.7109375" style="349" customWidth="1"/>
    <col min="58" max="58" width="3.5703125" style="349" customWidth="1"/>
    <col min="59" max="59" width="0.42578125" style="349" customWidth="1"/>
    <col min="60" max="16384" width="9.140625" style="349"/>
  </cols>
  <sheetData>
    <row r="1" spans="1:58" ht="15.75" customHeight="1">
      <c r="B1" s="912" t="s">
        <v>366</v>
      </c>
      <c r="C1" s="1053"/>
      <c r="D1" s="1053"/>
      <c r="E1" s="1053"/>
      <c r="F1" s="1053"/>
      <c r="G1" s="1053"/>
      <c r="H1" s="1053"/>
      <c r="I1" s="1053"/>
      <c r="J1" s="1053"/>
      <c r="K1" s="1053"/>
      <c r="L1" s="1053"/>
      <c r="M1" s="1053"/>
      <c r="N1" s="1053"/>
      <c r="O1" s="1053"/>
      <c r="P1" s="1053"/>
      <c r="Q1" s="1053"/>
      <c r="R1" s="1053"/>
      <c r="S1" s="1053"/>
      <c r="T1" s="1053"/>
      <c r="U1" s="1053"/>
      <c r="V1" s="1053"/>
      <c r="W1" s="1053"/>
      <c r="X1" s="1053"/>
      <c r="Y1" s="1053"/>
      <c r="Z1" s="1053"/>
      <c r="AA1" s="1053"/>
      <c r="AB1" s="1053"/>
      <c r="AC1" s="1053"/>
      <c r="AD1" s="1053"/>
      <c r="AE1" s="1053"/>
      <c r="AF1" s="1053"/>
      <c r="AG1" s="1053"/>
      <c r="AH1" s="1053"/>
      <c r="AI1" s="1053"/>
      <c r="AJ1" s="1053"/>
      <c r="AK1" s="1053"/>
      <c r="AL1" s="1053"/>
      <c r="AM1" s="1053"/>
      <c r="AN1" s="1053"/>
      <c r="AO1" s="1053"/>
      <c r="AP1" s="1053"/>
      <c r="AQ1" s="1053"/>
      <c r="AR1" s="1053"/>
      <c r="AS1" s="1053"/>
      <c r="AT1" s="1053"/>
      <c r="AU1" s="1053"/>
      <c r="AV1" s="1053"/>
      <c r="AW1" s="1053"/>
      <c r="AX1" s="1053"/>
      <c r="AY1" s="1053"/>
      <c r="AZ1" s="1053"/>
      <c r="BA1" s="1053"/>
      <c r="BB1" s="1053"/>
    </row>
    <row r="2" spans="1:58" ht="12.75" customHeight="1" thickBot="1">
      <c r="B2" s="349" t="s">
        <v>366</v>
      </c>
      <c r="R2" s="727" t="s">
        <v>444</v>
      </c>
      <c r="S2" s="727"/>
      <c r="T2" s="727"/>
      <c r="U2" s="727"/>
      <c r="V2" s="727"/>
      <c r="W2" s="727"/>
      <c r="X2" s="727"/>
      <c r="Y2" s="727"/>
      <c r="Z2" s="727"/>
      <c r="AA2" s="727"/>
      <c r="AB2" s="727"/>
      <c r="AC2" s="727"/>
      <c r="AD2" s="727"/>
      <c r="AE2" s="727"/>
      <c r="AF2" s="727"/>
    </row>
    <row r="3" spans="1:58" ht="12.75" customHeight="1" thickBot="1">
      <c r="A3" s="1054" t="s">
        <v>358</v>
      </c>
      <c r="B3" s="1057" t="s">
        <v>336</v>
      </c>
      <c r="C3" s="1060" t="s">
        <v>337</v>
      </c>
      <c r="D3" s="1060" t="s">
        <v>338</v>
      </c>
      <c r="E3" s="915" t="s">
        <v>1</v>
      </c>
      <c r="F3" s="916"/>
      <c r="G3" s="916"/>
      <c r="H3" s="917"/>
      <c r="I3" s="924" t="s">
        <v>2</v>
      </c>
      <c r="J3" s="915" t="s">
        <v>3</v>
      </c>
      <c r="K3" s="916"/>
      <c r="L3" s="917"/>
      <c r="M3" s="924" t="s">
        <v>4</v>
      </c>
      <c r="N3" s="915" t="s">
        <v>5</v>
      </c>
      <c r="O3" s="916"/>
      <c r="P3" s="916"/>
      <c r="Q3" s="917"/>
      <c r="R3" s="915" t="s">
        <v>6</v>
      </c>
      <c r="S3" s="916"/>
      <c r="T3" s="916"/>
      <c r="U3" s="917"/>
      <c r="V3" s="924" t="s">
        <v>21</v>
      </c>
      <c r="W3" s="915" t="s">
        <v>8</v>
      </c>
      <c r="X3" s="916"/>
      <c r="Y3" s="917"/>
      <c r="Z3" s="924" t="s">
        <v>7</v>
      </c>
      <c r="AA3" s="916" t="s">
        <v>10</v>
      </c>
      <c r="AB3" s="916"/>
      <c r="AC3" s="917"/>
      <c r="AD3" s="924" t="s">
        <v>9</v>
      </c>
      <c r="AE3" s="915" t="s">
        <v>12</v>
      </c>
      <c r="AF3" s="916"/>
      <c r="AG3" s="916"/>
      <c r="AH3" s="917"/>
      <c r="AI3" s="936" t="s">
        <v>431</v>
      </c>
      <c r="AJ3" s="928" t="s">
        <v>15</v>
      </c>
      <c r="AK3" s="928"/>
      <c r="AL3" s="929"/>
      <c r="AM3" s="1041" t="s">
        <v>432</v>
      </c>
      <c r="AN3" s="927" t="s">
        <v>16</v>
      </c>
      <c r="AO3" s="928"/>
      <c r="AP3" s="928"/>
      <c r="AQ3" s="929"/>
      <c r="AR3" s="927" t="s">
        <v>17</v>
      </c>
      <c r="AS3" s="928"/>
      <c r="AT3" s="928"/>
      <c r="AU3" s="929"/>
      <c r="AV3" s="936" t="s">
        <v>14</v>
      </c>
      <c r="AW3" s="927" t="s">
        <v>18</v>
      </c>
      <c r="AX3" s="928"/>
      <c r="AY3" s="929"/>
      <c r="AZ3" s="936" t="s">
        <v>20</v>
      </c>
      <c r="BA3" s="927" t="s">
        <v>19</v>
      </c>
      <c r="BB3" s="928"/>
      <c r="BC3" s="928"/>
      <c r="BD3" s="929"/>
      <c r="BE3" s="1063" t="s">
        <v>339</v>
      </c>
      <c r="BF3" s="1064" t="s">
        <v>340</v>
      </c>
    </row>
    <row r="4" spans="1:58" ht="10.5" customHeight="1" thickBot="1">
      <c r="A4" s="1055"/>
      <c r="B4" s="1058"/>
      <c r="C4" s="1061"/>
      <c r="D4" s="1061"/>
      <c r="E4" s="918"/>
      <c r="F4" s="919"/>
      <c r="G4" s="919"/>
      <c r="H4" s="920"/>
      <c r="I4" s="925"/>
      <c r="J4" s="918"/>
      <c r="K4" s="919"/>
      <c r="L4" s="920"/>
      <c r="M4" s="925"/>
      <c r="N4" s="918"/>
      <c r="O4" s="919"/>
      <c r="P4" s="919"/>
      <c r="Q4" s="920"/>
      <c r="R4" s="918"/>
      <c r="S4" s="919"/>
      <c r="T4" s="919"/>
      <c r="U4" s="920"/>
      <c r="V4" s="925"/>
      <c r="W4" s="918"/>
      <c r="X4" s="919"/>
      <c r="Y4" s="920"/>
      <c r="Z4" s="925"/>
      <c r="AA4" s="919"/>
      <c r="AB4" s="919"/>
      <c r="AC4" s="920"/>
      <c r="AD4" s="925"/>
      <c r="AE4" s="918"/>
      <c r="AF4" s="919"/>
      <c r="AG4" s="919"/>
      <c r="AH4" s="920"/>
      <c r="AI4" s="937"/>
      <c r="AJ4" s="931"/>
      <c r="AK4" s="931"/>
      <c r="AL4" s="932"/>
      <c r="AM4" s="1042"/>
      <c r="AN4" s="930"/>
      <c r="AO4" s="931"/>
      <c r="AP4" s="931"/>
      <c r="AQ4" s="932"/>
      <c r="AR4" s="930"/>
      <c r="AS4" s="931"/>
      <c r="AT4" s="931"/>
      <c r="AU4" s="932"/>
      <c r="AV4" s="937"/>
      <c r="AW4" s="930"/>
      <c r="AX4" s="931"/>
      <c r="AY4" s="932"/>
      <c r="AZ4" s="937"/>
      <c r="BA4" s="930"/>
      <c r="BB4" s="931"/>
      <c r="BC4" s="931"/>
      <c r="BD4" s="932"/>
      <c r="BE4" s="1063"/>
      <c r="BF4" s="1064"/>
    </row>
    <row r="5" spans="1:58" ht="8.25" customHeight="1" thickBot="1">
      <c r="A5" s="1055"/>
      <c r="B5" s="1058"/>
      <c r="C5" s="1061"/>
      <c r="D5" s="1061"/>
      <c r="E5" s="921"/>
      <c r="F5" s="922"/>
      <c r="G5" s="922"/>
      <c r="H5" s="923"/>
      <c r="I5" s="925"/>
      <c r="J5" s="921"/>
      <c r="K5" s="922"/>
      <c r="L5" s="923"/>
      <c r="M5" s="925"/>
      <c r="N5" s="921"/>
      <c r="O5" s="922"/>
      <c r="P5" s="922"/>
      <c r="Q5" s="923"/>
      <c r="R5" s="921"/>
      <c r="S5" s="922"/>
      <c r="T5" s="922"/>
      <c r="U5" s="923"/>
      <c r="V5" s="925"/>
      <c r="W5" s="921"/>
      <c r="X5" s="922"/>
      <c r="Y5" s="923"/>
      <c r="Z5" s="925"/>
      <c r="AA5" s="922"/>
      <c r="AB5" s="922"/>
      <c r="AC5" s="923"/>
      <c r="AD5" s="925"/>
      <c r="AE5" s="921"/>
      <c r="AF5" s="922"/>
      <c r="AG5" s="922"/>
      <c r="AH5" s="923"/>
      <c r="AI5" s="937"/>
      <c r="AJ5" s="934"/>
      <c r="AK5" s="934"/>
      <c r="AL5" s="935"/>
      <c r="AM5" s="1042"/>
      <c r="AN5" s="933"/>
      <c r="AO5" s="934"/>
      <c r="AP5" s="934"/>
      <c r="AQ5" s="935"/>
      <c r="AR5" s="933"/>
      <c r="AS5" s="934"/>
      <c r="AT5" s="934"/>
      <c r="AU5" s="935"/>
      <c r="AV5" s="937"/>
      <c r="AW5" s="933"/>
      <c r="AX5" s="934"/>
      <c r="AY5" s="935"/>
      <c r="AZ5" s="937"/>
      <c r="BA5" s="933"/>
      <c r="BB5" s="934"/>
      <c r="BC5" s="934"/>
      <c r="BD5" s="935"/>
      <c r="BE5" s="1063"/>
      <c r="BF5" s="1064"/>
    </row>
    <row r="6" spans="1:58" ht="13.5" customHeight="1" thickBot="1">
      <c r="A6" s="1055"/>
      <c r="B6" s="1058"/>
      <c r="C6" s="1061"/>
      <c r="D6" s="1061"/>
      <c r="E6" s="48">
        <v>1</v>
      </c>
      <c r="F6" s="49">
        <v>8</v>
      </c>
      <c r="G6" s="49">
        <v>15</v>
      </c>
      <c r="H6" s="50">
        <v>22</v>
      </c>
      <c r="I6" s="925"/>
      <c r="J6" s="48">
        <v>6</v>
      </c>
      <c r="K6" s="49">
        <v>13</v>
      </c>
      <c r="L6" s="50">
        <v>20</v>
      </c>
      <c r="M6" s="925"/>
      <c r="N6" s="719">
        <v>3</v>
      </c>
      <c r="O6" s="49">
        <v>10</v>
      </c>
      <c r="P6" s="49">
        <v>17</v>
      </c>
      <c r="Q6" s="50">
        <v>24</v>
      </c>
      <c r="R6" s="51">
        <v>1</v>
      </c>
      <c r="S6" s="49">
        <v>8</v>
      </c>
      <c r="T6" s="49">
        <v>15</v>
      </c>
      <c r="U6" s="50">
        <v>22</v>
      </c>
      <c r="V6" s="925"/>
      <c r="W6" s="48">
        <v>5</v>
      </c>
      <c r="X6" s="49">
        <v>12</v>
      </c>
      <c r="Y6" s="50">
        <v>19</v>
      </c>
      <c r="Z6" s="925"/>
      <c r="AA6" s="48">
        <v>2</v>
      </c>
      <c r="AB6" s="49">
        <v>9</v>
      </c>
      <c r="AC6" s="50">
        <v>16</v>
      </c>
      <c r="AD6" s="925"/>
      <c r="AE6" s="48">
        <v>2</v>
      </c>
      <c r="AF6" s="699">
        <v>9</v>
      </c>
      <c r="AG6" s="49">
        <v>16</v>
      </c>
      <c r="AH6" s="52">
        <v>23</v>
      </c>
      <c r="AI6" s="937"/>
      <c r="AJ6" s="53">
        <v>6</v>
      </c>
      <c r="AK6" s="54">
        <v>13</v>
      </c>
      <c r="AL6" s="52">
        <v>20</v>
      </c>
      <c r="AM6" s="1042"/>
      <c r="AN6" s="53">
        <v>4</v>
      </c>
      <c r="AO6" s="701">
        <v>11</v>
      </c>
      <c r="AP6" s="54">
        <v>18</v>
      </c>
      <c r="AQ6" s="52">
        <v>25</v>
      </c>
      <c r="AR6" s="55">
        <v>1</v>
      </c>
      <c r="AS6" s="54">
        <v>8</v>
      </c>
      <c r="AT6" s="54">
        <v>15</v>
      </c>
      <c r="AU6" s="52">
        <v>22</v>
      </c>
      <c r="AV6" s="937"/>
      <c r="AW6" s="53">
        <v>6</v>
      </c>
      <c r="AX6" s="54">
        <v>13</v>
      </c>
      <c r="AY6" s="52">
        <v>20</v>
      </c>
      <c r="AZ6" s="937"/>
      <c r="BA6" s="53">
        <v>3</v>
      </c>
      <c r="BB6" s="54">
        <v>10</v>
      </c>
      <c r="BC6" s="54">
        <v>17</v>
      </c>
      <c r="BD6" s="52">
        <v>24</v>
      </c>
      <c r="BE6" s="1063"/>
      <c r="BF6" s="1064"/>
    </row>
    <row r="7" spans="1:58" ht="15.75" customHeight="1" thickBot="1">
      <c r="A7" s="1056"/>
      <c r="B7" s="1059"/>
      <c r="C7" s="1062"/>
      <c r="D7" s="1062"/>
      <c r="E7" s="20">
        <v>7</v>
      </c>
      <c r="F7" s="21">
        <v>14</v>
      </c>
      <c r="G7" s="21">
        <v>21</v>
      </c>
      <c r="H7" s="29">
        <v>28</v>
      </c>
      <c r="I7" s="926"/>
      <c r="J7" s="20">
        <v>12</v>
      </c>
      <c r="K7" s="21">
        <v>19</v>
      </c>
      <c r="L7" s="29">
        <v>26</v>
      </c>
      <c r="M7" s="926"/>
      <c r="N7" s="720">
        <v>9</v>
      </c>
      <c r="O7" s="21">
        <v>16</v>
      </c>
      <c r="P7" s="21">
        <v>23</v>
      </c>
      <c r="Q7" s="29">
        <v>30</v>
      </c>
      <c r="R7" s="20">
        <v>7</v>
      </c>
      <c r="S7" s="21">
        <v>14</v>
      </c>
      <c r="T7" s="21">
        <v>21</v>
      </c>
      <c r="U7" s="29">
        <v>28</v>
      </c>
      <c r="V7" s="925"/>
      <c r="W7" s="573">
        <v>11</v>
      </c>
      <c r="X7" s="57">
        <v>18</v>
      </c>
      <c r="Y7" s="657">
        <v>25</v>
      </c>
      <c r="Z7" s="926"/>
      <c r="AA7" s="20">
        <v>8</v>
      </c>
      <c r="AB7" s="21">
        <v>15</v>
      </c>
      <c r="AC7" s="29">
        <v>22</v>
      </c>
      <c r="AD7" s="926"/>
      <c r="AE7" s="20">
        <v>8</v>
      </c>
      <c r="AF7" s="700">
        <v>15</v>
      </c>
      <c r="AG7" s="21">
        <v>22</v>
      </c>
      <c r="AH7" s="23">
        <v>29</v>
      </c>
      <c r="AI7" s="938"/>
      <c r="AJ7" s="30">
        <v>12</v>
      </c>
      <c r="AK7" s="22">
        <v>19</v>
      </c>
      <c r="AL7" s="23">
        <v>26</v>
      </c>
      <c r="AM7" s="1043"/>
      <c r="AN7" s="30">
        <v>10</v>
      </c>
      <c r="AO7" s="702">
        <v>17</v>
      </c>
      <c r="AP7" s="22">
        <v>24</v>
      </c>
      <c r="AQ7" s="23">
        <v>31</v>
      </c>
      <c r="AR7" s="30">
        <v>7</v>
      </c>
      <c r="AS7" s="22">
        <v>14</v>
      </c>
      <c r="AT7" s="22">
        <v>21</v>
      </c>
      <c r="AU7" s="23">
        <v>28</v>
      </c>
      <c r="AV7" s="938"/>
      <c r="AW7" s="30">
        <v>12</v>
      </c>
      <c r="AX7" s="22">
        <v>19</v>
      </c>
      <c r="AY7" s="23">
        <v>26</v>
      </c>
      <c r="AZ7" s="938"/>
      <c r="BA7" s="30">
        <v>9</v>
      </c>
      <c r="BB7" s="22">
        <v>16</v>
      </c>
      <c r="BC7" s="22">
        <v>23</v>
      </c>
      <c r="BD7" s="58">
        <v>30</v>
      </c>
      <c r="BE7" s="1063"/>
      <c r="BF7" s="1064"/>
    </row>
    <row r="8" spans="1:58" ht="12.75" thickBot="1">
      <c r="A8" s="728"/>
      <c r="B8" s="460" t="s">
        <v>341</v>
      </c>
      <c r="C8" s="351"/>
      <c r="D8" s="352">
        <f>SUM(D15:D77)-D49-D50</f>
        <v>504</v>
      </c>
      <c r="E8" s="580">
        <f t="shared" ref="E8:U8" si="0">SUM(E19,E20,E21,E26,E27,E28,E30,E31,E32,E34,E35,E47,E48,E52,E56,E57,E63)</f>
        <v>36</v>
      </c>
      <c r="F8" s="580">
        <f t="shared" si="0"/>
        <v>36</v>
      </c>
      <c r="G8" s="580">
        <f t="shared" si="0"/>
        <v>36</v>
      </c>
      <c r="H8" s="580">
        <f t="shared" si="0"/>
        <v>36</v>
      </c>
      <c r="I8" s="580">
        <f t="shared" si="0"/>
        <v>0</v>
      </c>
      <c r="J8" s="580">
        <f t="shared" si="0"/>
        <v>0</v>
      </c>
      <c r="K8" s="580">
        <f t="shared" si="0"/>
        <v>0</v>
      </c>
      <c r="L8" s="580">
        <f t="shared" si="0"/>
        <v>0</v>
      </c>
      <c r="M8" s="580">
        <f t="shared" si="0"/>
        <v>36</v>
      </c>
      <c r="N8" s="697">
        <f t="shared" si="0"/>
        <v>36</v>
      </c>
      <c r="O8" s="580">
        <f t="shared" si="0"/>
        <v>36</v>
      </c>
      <c r="P8" s="580">
        <f t="shared" si="0"/>
        <v>36</v>
      </c>
      <c r="Q8" s="580">
        <f t="shared" si="0"/>
        <v>36</v>
      </c>
      <c r="R8" s="580">
        <f t="shared" si="0"/>
        <v>36</v>
      </c>
      <c r="S8" s="580">
        <f t="shared" si="0"/>
        <v>36</v>
      </c>
      <c r="T8" s="580">
        <f t="shared" si="0"/>
        <v>36</v>
      </c>
      <c r="U8" s="580">
        <f t="shared" si="0"/>
        <v>36</v>
      </c>
      <c r="V8" s="671"/>
      <c r="W8" s="671"/>
      <c r="X8" s="580">
        <f t="shared" ref="X8:AQ8" si="1">SUM(X19,X20,X21,X26,X27,X28,X30,X31,X32,X34,X35,X46,X47,X48,X52,X56,X57,X63)</f>
        <v>36</v>
      </c>
      <c r="Y8" s="580">
        <f t="shared" si="1"/>
        <v>36</v>
      </c>
      <c r="Z8" s="580">
        <f t="shared" si="1"/>
        <v>0</v>
      </c>
      <c r="AA8" s="580">
        <f t="shared" si="1"/>
        <v>0</v>
      </c>
      <c r="AB8" s="580">
        <f t="shared" si="1"/>
        <v>0</v>
      </c>
      <c r="AC8" s="580">
        <f t="shared" si="1"/>
        <v>36</v>
      </c>
      <c r="AD8" s="580">
        <f t="shared" si="1"/>
        <v>36</v>
      </c>
      <c r="AE8" s="580">
        <f t="shared" si="1"/>
        <v>36</v>
      </c>
      <c r="AF8" s="697">
        <f t="shared" si="1"/>
        <v>36</v>
      </c>
      <c r="AG8" s="580">
        <f t="shared" si="1"/>
        <v>36</v>
      </c>
      <c r="AH8" s="580">
        <f t="shared" si="1"/>
        <v>36</v>
      </c>
      <c r="AI8" s="580">
        <f t="shared" si="1"/>
        <v>36</v>
      </c>
      <c r="AJ8" s="580">
        <f t="shared" si="1"/>
        <v>36</v>
      </c>
      <c r="AK8" s="580">
        <f t="shared" si="1"/>
        <v>36</v>
      </c>
      <c r="AL8" s="580">
        <f t="shared" si="1"/>
        <v>36</v>
      </c>
      <c r="AM8" s="697">
        <f t="shared" si="1"/>
        <v>36</v>
      </c>
      <c r="AN8" s="580">
        <f t="shared" si="1"/>
        <v>36</v>
      </c>
      <c r="AO8" s="697">
        <f t="shared" si="1"/>
        <v>36</v>
      </c>
      <c r="AP8" s="580">
        <f t="shared" si="1"/>
        <v>36</v>
      </c>
      <c r="AQ8" s="580">
        <f t="shared" si="1"/>
        <v>36</v>
      </c>
      <c r="AR8" s="354">
        <f>SUM(AR15:AR77)</f>
        <v>36</v>
      </c>
      <c r="AS8" s="354">
        <f>SUM(AS15:AS77)</f>
        <v>0</v>
      </c>
      <c r="AT8" s="354">
        <f>SUM(AT15:AT77)</f>
        <v>0</v>
      </c>
      <c r="AU8" s="354">
        <f>SUM(AU15:AU77)</f>
        <v>0</v>
      </c>
      <c r="AV8" s="354">
        <f>SUM(AV15:AV77)</f>
        <v>0</v>
      </c>
      <c r="AW8" s="392"/>
      <c r="AX8" s="392"/>
      <c r="AY8" s="392"/>
      <c r="AZ8" s="392"/>
      <c r="BA8" s="392"/>
      <c r="BB8" s="392"/>
      <c r="BC8" s="392"/>
      <c r="BD8" s="770"/>
      <c r="BE8" s="358">
        <f>SUM(BE15:BE77)-BE50-BE60-BE69</f>
        <v>612</v>
      </c>
      <c r="BF8" s="359"/>
    </row>
    <row r="9" spans="1:58" ht="12.75" customHeight="1" thickBot="1">
      <c r="A9" s="729"/>
      <c r="B9" s="577"/>
      <c r="C9" s="351"/>
      <c r="D9" s="609" t="s">
        <v>436</v>
      </c>
      <c r="E9" s="360"/>
      <c r="F9" s="360"/>
      <c r="G9" s="360"/>
      <c r="H9" s="360"/>
      <c r="I9" s="360"/>
      <c r="J9" s="360"/>
      <c r="K9" s="360"/>
      <c r="L9" s="360"/>
      <c r="M9" s="517"/>
      <c r="N9" s="703"/>
      <c r="O9" s="704"/>
      <c r="P9" s="704"/>
      <c r="Q9" s="704"/>
      <c r="R9" s="704"/>
      <c r="S9" s="704"/>
      <c r="T9" s="704"/>
      <c r="U9" s="704"/>
      <c r="V9" s="704"/>
      <c r="W9" s="823" t="s">
        <v>439</v>
      </c>
      <c r="X9" s="1046"/>
      <c r="Y9" s="1046"/>
      <c r="Z9" s="704"/>
      <c r="AA9" s="704"/>
      <c r="AB9" s="704"/>
      <c r="AC9" s="704"/>
      <c r="AD9" s="703" t="s">
        <v>439</v>
      </c>
      <c r="AE9" s="705"/>
      <c r="AF9" s="706"/>
      <c r="AG9" s="1049"/>
      <c r="AH9" s="704"/>
      <c r="AI9" s="704"/>
      <c r="AJ9" s="704"/>
      <c r="AK9" s="704"/>
      <c r="AL9" s="704"/>
      <c r="AM9" s="705"/>
      <c r="AN9" s="705"/>
      <c r="AO9" s="707"/>
      <c r="AP9" s="1049"/>
      <c r="AQ9" s="1049"/>
      <c r="AR9" s="1049"/>
      <c r="AS9" s="721"/>
      <c r="AT9" s="452"/>
      <c r="AU9" s="452"/>
      <c r="AV9" s="452"/>
      <c r="AW9" s="613"/>
      <c r="AX9" s="613"/>
      <c r="AY9" s="613"/>
      <c r="AZ9" s="613"/>
      <c r="BA9" s="613"/>
      <c r="BB9" s="613"/>
      <c r="BC9" s="613"/>
      <c r="BD9" s="771"/>
      <c r="BE9" s="358"/>
      <c r="BF9" s="359"/>
    </row>
    <row r="10" spans="1:58" ht="12.75" customHeight="1" thickBot="1">
      <c r="A10" s="729"/>
      <c r="B10" s="577"/>
      <c r="C10" s="351"/>
      <c r="D10" s="609" t="s">
        <v>437</v>
      </c>
      <c r="E10" s="398"/>
      <c r="F10" s="398"/>
      <c r="G10" s="398"/>
      <c r="H10" s="398"/>
      <c r="I10" s="398"/>
      <c r="J10" s="398"/>
      <c r="K10" s="398"/>
      <c r="L10" s="398"/>
      <c r="M10" s="522"/>
      <c r="N10" s="703" t="s">
        <v>439</v>
      </c>
      <c r="O10" s="708"/>
      <c r="P10" s="708"/>
      <c r="Q10" s="708"/>
      <c r="R10" s="708"/>
      <c r="S10" s="708"/>
      <c r="T10" s="708"/>
      <c r="U10" s="708"/>
      <c r="V10" s="708"/>
      <c r="W10" s="824" t="s">
        <v>439</v>
      </c>
      <c r="X10" s="1047"/>
      <c r="Y10" s="1047"/>
      <c r="Z10" s="708"/>
      <c r="AA10" s="708"/>
      <c r="AB10" s="708"/>
      <c r="AC10" s="708"/>
      <c r="AD10" s="703"/>
      <c r="AE10" s="705"/>
      <c r="AF10" s="709"/>
      <c r="AG10" s="1050"/>
      <c r="AH10" s="708"/>
      <c r="AI10" s="708"/>
      <c r="AJ10" s="708"/>
      <c r="AK10" s="708"/>
      <c r="AL10" s="708"/>
      <c r="AM10" s="703"/>
      <c r="AN10" s="705"/>
      <c r="AO10" s="710"/>
      <c r="AP10" s="1050"/>
      <c r="AQ10" s="1050"/>
      <c r="AR10" s="1050"/>
      <c r="AS10" s="721"/>
      <c r="AT10" s="452"/>
      <c r="AU10" s="452"/>
      <c r="AV10" s="452"/>
      <c r="AW10" s="613"/>
      <c r="AX10" s="613"/>
      <c r="AY10" s="613"/>
      <c r="AZ10" s="613"/>
      <c r="BA10" s="613"/>
      <c r="BB10" s="613"/>
      <c r="BC10" s="613"/>
      <c r="BD10" s="771"/>
      <c r="BE10" s="358"/>
      <c r="BF10" s="359"/>
    </row>
    <row r="11" spans="1:58" ht="12.75" customHeight="1" thickBot="1">
      <c r="A11" s="729"/>
      <c r="B11" s="577"/>
      <c r="C11" s="351"/>
      <c r="D11" s="609" t="s">
        <v>438</v>
      </c>
      <c r="E11" s="398"/>
      <c r="F11" s="398"/>
      <c r="G11" s="398"/>
      <c r="H11" s="398"/>
      <c r="I11" s="398"/>
      <c r="J11" s="398"/>
      <c r="K11" s="398"/>
      <c r="L11" s="398"/>
      <c r="M11" s="522"/>
      <c r="N11" s="703"/>
      <c r="O11" s="708"/>
      <c r="P11" s="708"/>
      <c r="Q11" s="708"/>
      <c r="R11" s="708"/>
      <c r="S11" s="708"/>
      <c r="T11" s="708"/>
      <c r="U11" s="708"/>
      <c r="V11" s="708"/>
      <c r="W11" s="824" t="s">
        <v>439</v>
      </c>
      <c r="X11" s="1047"/>
      <c r="Y11" s="1047"/>
      <c r="Z11" s="708"/>
      <c r="AA11" s="708"/>
      <c r="AB11" s="708"/>
      <c r="AC11" s="708"/>
      <c r="AD11" s="703"/>
      <c r="AE11" s="705"/>
      <c r="AF11" s="709"/>
      <c r="AG11" s="1050"/>
      <c r="AH11" s="708"/>
      <c r="AI11" s="708"/>
      <c r="AJ11" s="708"/>
      <c r="AK11" s="708"/>
      <c r="AL11" s="708"/>
      <c r="AM11" s="703"/>
      <c r="AN11" s="705"/>
      <c r="AO11" s="710"/>
      <c r="AP11" s="1050"/>
      <c r="AQ11" s="1050"/>
      <c r="AR11" s="1050"/>
      <c r="AS11" s="721"/>
      <c r="AT11" s="452"/>
      <c r="AU11" s="452"/>
      <c r="AV11" s="452"/>
      <c r="AW11" s="613"/>
      <c r="AX11" s="613"/>
      <c r="AY11" s="613"/>
      <c r="AZ11" s="613"/>
      <c r="BA11" s="613"/>
      <c r="BB11" s="613"/>
      <c r="BC11" s="613"/>
      <c r="BD11" s="771"/>
      <c r="BE11" s="358"/>
      <c r="BF11" s="359"/>
    </row>
    <row r="12" spans="1:58" ht="13.5" customHeight="1" thickBot="1">
      <c r="A12" s="729"/>
      <c r="B12" s="577"/>
      <c r="C12" s="351"/>
      <c r="D12" s="609" t="s">
        <v>433</v>
      </c>
      <c r="E12" s="398"/>
      <c r="F12" s="398"/>
      <c r="G12" s="398"/>
      <c r="H12" s="398"/>
      <c r="I12" s="398"/>
      <c r="J12" s="398"/>
      <c r="K12" s="398"/>
      <c r="L12" s="398"/>
      <c r="M12" s="522"/>
      <c r="N12" s="703"/>
      <c r="O12" s="708"/>
      <c r="P12" s="708"/>
      <c r="Q12" s="708"/>
      <c r="R12" s="708"/>
      <c r="S12" s="708"/>
      <c r="T12" s="708"/>
      <c r="U12" s="708"/>
      <c r="V12" s="708" t="s">
        <v>439</v>
      </c>
      <c r="W12" s="824"/>
      <c r="X12" s="1047"/>
      <c r="Y12" s="1047"/>
      <c r="Z12" s="708"/>
      <c r="AA12" s="708"/>
      <c r="AB12" s="708"/>
      <c r="AC12" s="708"/>
      <c r="AD12" s="703"/>
      <c r="AE12" s="705"/>
      <c r="AF12" s="709"/>
      <c r="AG12" s="1050"/>
      <c r="AH12" s="708"/>
      <c r="AI12" s="708"/>
      <c r="AJ12" s="708"/>
      <c r="AK12" s="708"/>
      <c r="AL12" s="708"/>
      <c r="AM12" s="703" t="s">
        <v>439</v>
      </c>
      <c r="AN12" s="705"/>
      <c r="AO12" s="710"/>
      <c r="AP12" s="1050"/>
      <c r="AQ12" s="1050"/>
      <c r="AR12" s="1050"/>
      <c r="AS12" s="721" t="s">
        <v>439</v>
      </c>
      <c r="AT12" s="452"/>
      <c r="AU12" s="452"/>
      <c r="AV12" s="452"/>
      <c r="AW12" s="613"/>
      <c r="AX12" s="613"/>
      <c r="AY12" s="613"/>
      <c r="AZ12" s="613"/>
      <c r="BA12" s="613"/>
      <c r="BB12" s="613"/>
      <c r="BC12" s="613"/>
      <c r="BD12" s="771"/>
      <c r="BE12" s="358"/>
      <c r="BF12" s="359"/>
    </row>
    <row r="13" spans="1:58" ht="11.25" customHeight="1" thickBot="1">
      <c r="A13" s="729"/>
      <c r="B13" s="577"/>
      <c r="C13" s="351"/>
      <c r="D13" s="609" t="s">
        <v>434</v>
      </c>
      <c r="E13" s="398"/>
      <c r="F13" s="398"/>
      <c r="G13" s="398"/>
      <c r="H13" s="398"/>
      <c r="I13" s="398"/>
      <c r="J13" s="398"/>
      <c r="K13" s="398"/>
      <c r="L13" s="398"/>
      <c r="M13" s="522"/>
      <c r="N13" s="703"/>
      <c r="O13" s="708"/>
      <c r="P13" s="708"/>
      <c r="Q13" s="708"/>
      <c r="R13" s="708"/>
      <c r="S13" s="708"/>
      <c r="T13" s="708"/>
      <c r="U13" s="708"/>
      <c r="V13" s="708" t="s">
        <v>439</v>
      </c>
      <c r="W13" s="824"/>
      <c r="X13" s="1047"/>
      <c r="Y13" s="1047"/>
      <c r="Z13" s="708"/>
      <c r="AA13" s="708"/>
      <c r="AB13" s="708"/>
      <c r="AC13" s="708"/>
      <c r="AD13" s="703"/>
      <c r="AE13" s="705"/>
      <c r="AF13" s="709"/>
      <c r="AG13" s="1050"/>
      <c r="AH13" s="708"/>
      <c r="AI13" s="708"/>
      <c r="AJ13" s="708"/>
      <c r="AK13" s="708"/>
      <c r="AL13" s="708"/>
      <c r="AM13" s="703"/>
      <c r="AN13" s="705" t="s">
        <v>439</v>
      </c>
      <c r="AO13" s="710"/>
      <c r="AP13" s="1050"/>
      <c r="AQ13" s="1050"/>
      <c r="AR13" s="1050"/>
      <c r="AS13" s="721"/>
      <c r="AT13" s="452"/>
      <c r="AU13" s="452"/>
      <c r="AV13" s="452"/>
      <c r="AW13" s="613"/>
      <c r="AX13" s="613"/>
      <c r="AY13" s="613"/>
      <c r="AZ13" s="613"/>
      <c r="BA13" s="613"/>
      <c r="BB13" s="613"/>
      <c r="BC13" s="613"/>
      <c r="BD13" s="771"/>
      <c r="BE13" s="358"/>
      <c r="BF13" s="359"/>
    </row>
    <row r="14" spans="1:58" ht="12.75" customHeight="1" thickBot="1">
      <c r="A14" s="730"/>
      <c r="B14" s="577"/>
      <c r="C14" s="351"/>
      <c r="D14" s="609" t="s">
        <v>435</v>
      </c>
      <c r="E14" s="529"/>
      <c r="F14" s="529"/>
      <c r="G14" s="529"/>
      <c r="H14" s="529"/>
      <c r="I14" s="529"/>
      <c r="J14" s="529"/>
      <c r="K14" s="529"/>
      <c r="L14" s="529"/>
      <c r="M14" s="799"/>
      <c r="N14" s="792"/>
      <c r="O14" s="791"/>
      <c r="P14" s="791"/>
      <c r="Q14" s="791"/>
      <c r="R14" s="791"/>
      <c r="S14" s="791"/>
      <c r="T14" s="791"/>
      <c r="U14" s="791"/>
      <c r="V14" s="791" t="s">
        <v>439</v>
      </c>
      <c r="W14" s="790"/>
      <c r="X14" s="1048"/>
      <c r="Y14" s="1048"/>
      <c r="Z14" s="790"/>
      <c r="AA14" s="791"/>
      <c r="AB14" s="791"/>
      <c r="AC14" s="791"/>
      <c r="AD14" s="792"/>
      <c r="AE14" s="793" t="s">
        <v>439</v>
      </c>
      <c r="AF14" s="795"/>
      <c r="AG14" s="1051"/>
      <c r="AH14" s="790"/>
      <c r="AI14" s="791"/>
      <c r="AJ14" s="791"/>
      <c r="AK14" s="791"/>
      <c r="AL14" s="791"/>
      <c r="AM14" s="792"/>
      <c r="AN14" s="793"/>
      <c r="AO14" s="794"/>
      <c r="AP14" s="1051"/>
      <c r="AQ14" s="1051"/>
      <c r="AR14" s="1051"/>
      <c r="AS14" s="789"/>
      <c r="AT14" s="537"/>
      <c r="AU14" s="537"/>
      <c r="AV14" s="537"/>
      <c r="AW14" s="532"/>
      <c r="AX14" s="532"/>
      <c r="AY14" s="532"/>
      <c r="AZ14" s="532"/>
      <c r="BA14" s="532"/>
      <c r="BB14" s="532"/>
      <c r="BC14" s="532"/>
      <c r="BD14" s="804"/>
      <c r="BE14" s="358"/>
      <c r="BF14" s="359"/>
    </row>
    <row r="15" spans="1:58" ht="24.75" thickBot="1">
      <c r="A15" s="605" t="s">
        <v>83</v>
      </c>
      <c r="B15" s="482" t="s">
        <v>84</v>
      </c>
      <c r="C15" s="351">
        <f t="shared" ref="C15:C74" si="2">SUM(E15:BD15)</f>
        <v>0</v>
      </c>
      <c r="D15" s="352">
        <f t="shared" ref="D15:D18" si="3">SUM(E15:W15)</f>
        <v>0</v>
      </c>
      <c r="E15" s="398"/>
      <c r="F15" s="398"/>
      <c r="G15" s="398"/>
      <c r="H15" s="398"/>
      <c r="I15" s="448"/>
      <c r="J15" s="448"/>
      <c r="K15" s="448"/>
      <c r="L15" s="448"/>
      <c r="M15" s="613"/>
      <c r="N15" s="613"/>
      <c r="O15" s="613"/>
      <c r="P15" s="613"/>
      <c r="Q15" s="446"/>
      <c r="R15" s="447"/>
      <c r="S15" s="447"/>
      <c r="T15" s="447"/>
      <c r="U15" s="447"/>
      <c r="V15" s="412"/>
      <c r="W15" s="412"/>
      <c r="X15" s="403"/>
      <c r="Y15" s="403"/>
      <c r="Z15" s="409"/>
      <c r="AA15" s="409"/>
      <c r="AB15" s="409"/>
      <c r="AC15" s="452"/>
      <c r="AD15" s="452"/>
      <c r="AE15" s="745"/>
      <c r="AF15" s="745"/>
      <c r="AG15" s="803"/>
      <c r="AH15" s="738"/>
      <c r="AI15" s="738"/>
      <c r="AJ15" s="738"/>
      <c r="AK15" s="452"/>
      <c r="AL15" s="452"/>
      <c r="AM15" s="452"/>
      <c r="AN15" s="745"/>
      <c r="AO15" s="745"/>
      <c r="AP15" s="774"/>
      <c r="AQ15" s="446"/>
      <c r="AR15" s="410"/>
      <c r="AS15" s="411"/>
      <c r="AT15" s="412"/>
      <c r="AU15" s="402"/>
      <c r="AV15" s="402"/>
      <c r="AW15" s="402"/>
      <c r="AX15" s="402"/>
      <c r="AY15" s="402"/>
      <c r="AZ15" s="402"/>
      <c r="BA15" s="402"/>
      <c r="BB15" s="402"/>
      <c r="BC15" s="402"/>
      <c r="BD15" s="405"/>
      <c r="BE15" s="358">
        <f t="shared" ref="BE15:BE18" si="4">SUM(Z15:BD15)</f>
        <v>0</v>
      </c>
      <c r="BF15" s="359">
        <f t="shared" ref="BF15:BF77" si="5">SUM(E15:AV15)</f>
        <v>0</v>
      </c>
    </row>
    <row r="16" spans="1:58" ht="12.75" thickBot="1">
      <c r="A16" s="480" t="s">
        <v>154</v>
      </c>
      <c r="B16" s="483" t="s">
        <v>85</v>
      </c>
      <c r="C16" s="351">
        <f t="shared" si="2"/>
        <v>0</v>
      </c>
      <c r="D16" s="352">
        <f t="shared" si="3"/>
        <v>0</v>
      </c>
      <c r="E16" s="373"/>
      <c r="F16" s="374"/>
      <c r="G16" s="374"/>
      <c r="H16" s="374"/>
      <c r="I16" s="378"/>
      <c r="J16" s="378"/>
      <c r="K16" s="378"/>
      <c r="L16" s="378"/>
      <c r="M16" s="376"/>
      <c r="N16" s="376"/>
      <c r="O16" s="376"/>
      <c r="P16" s="376"/>
      <c r="Q16" s="374"/>
      <c r="R16" s="375"/>
      <c r="S16" s="375"/>
      <c r="T16" s="375"/>
      <c r="U16" s="375"/>
      <c r="V16" s="366"/>
      <c r="W16" s="366"/>
      <c r="X16" s="376"/>
      <c r="Y16" s="376"/>
      <c r="Z16" s="378"/>
      <c r="AA16" s="378"/>
      <c r="AB16" s="378"/>
      <c r="AC16" s="376"/>
      <c r="AD16" s="376"/>
      <c r="AE16" s="376"/>
      <c r="AF16" s="376"/>
      <c r="AG16" s="516"/>
      <c r="AH16" s="696"/>
      <c r="AI16" s="696"/>
      <c r="AJ16" s="696"/>
      <c r="AK16" s="414"/>
      <c r="AL16" s="376"/>
      <c r="AM16" s="376"/>
      <c r="AN16" s="696"/>
      <c r="AO16" s="696"/>
      <c r="AP16" s="696"/>
      <c r="AQ16" s="374"/>
      <c r="AR16" s="377"/>
      <c r="AS16" s="379"/>
      <c r="AT16" s="366"/>
      <c r="AU16" s="366"/>
      <c r="AV16" s="366"/>
      <c r="AW16" s="366"/>
      <c r="AX16" s="366"/>
      <c r="AY16" s="366"/>
      <c r="AZ16" s="366"/>
      <c r="BA16" s="366"/>
      <c r="BB16" s="366"/>
      <c r="BC16" s="366"/>
      <c r="BD16" s="372"/>
      <c r="BE16" s="358">
        <f t="shared" si="4"/>
        <v>0</v>
      </c>
      <c r="BF16" s="359">
        <f t="shared" si="5"/>
        <v>0</v>
      </c>
    </row>
    <row r="17" spans="1:58" ht="12.75" thickBot="1">
      <c r="A17" s="479" t="s">
        <v>155</v>
      </c>
      <c r="B17" s="461" t="s">
        <v>86</v>
      </c>
      <c r="C17" s="351">
        <f t="shared" si="2"/>
        <v>0</v>
      </c>
      <c r="D17" s="352">
        <f t="shared" si="3"/>
        <v>0</v>
      </c>
      <c r="E17" s="373"/>
      <c r="F17" s="374"/>
      <c r="G17" s="374"/>
      <c r="H17" s="374"/>
      <c r="I17" s="378"/>
      <c r="J17" s="378"/>
      <c r="K17" s="378"/>
      <c r="L17" s="378"/>
      <c r="M17" s="376"/>
      <c r="N17" s="376"/>
      <c r="O17" s="376"/>
      <c r="P17" s="376"/>
      <c r="Q17" s="374"/>
      <c r="R17" s="375"/>
      <c r="S17" s="375"/>
      <c r="T17" s="375"/>
      <c r="U17" s="375"/>
      <c r="V17" s="366"/>
      <c r="W17" s="366"/>
      <c r="X17" s="376"/>
      <c r="Y17" s="376"/>
      <c r="Z17" s="378"/>
      <c r="AA17" s="378"/>
      <c r="AB17" s="378"/>
      <c r="AC17" s="376"/>
      <c r="AD17" s="376"/>
      <c r="AE17" s="376"/>
      <c r="AF17" s="376"/>
      <c r="AG17" s="516"/>
      <c r="AH17" s="696"/>
      <c r="AI17" s="696"/>
      <c r="AJ17" s="696"/>
      <c r="AK17" s="414"/>
      <c r="AL17" s="376"/>
      <c r="AM17" s="376"/>
      <c r="AN17" s="696"/>
      <c r="AO17" s="696"/>
      <c r="AP17" s="696"/>
      <c r="AQ17" s="374"/>
      <c r="AR17" s="377"/>
      <c r="AS17" s="379"/>
      <c r="AT17" s="366"/>
      <c r="AU17" s="366"/>
      <c r="AV17" s="366"/>
      <c r="AW17" s="366"/>
      <c r="AX17" s="366"/>
      <c r="AY17" s="366"/>
      <c r="AZ17" s="366"/>
      <c r="BA17" s="366"/>
      <c r="BB17" s="366"/>
      <c r="BC17" s="366"/>
      <c r="BD17" s="372"/>
      <c r="BE17" s="358">
        <f t="shared" si="4"/>
        <v>0</v>
      </c>
      <c r="BF17" s="359">
        <f t="shared" si="5"/>
        <v>0</v>
      </c>
    </row>
    <row r="18" spans="1:58" ht="12.75" thickBot="1">
      <c r="A18" s="480" t="s">
        <v>156</v>
      </c>
      <c r="B18" s="462" t="s">
        <v>74</v>
      </c>
      <c r="C18" s="351">
        <f t="shared" si="2"/>
        <v>0</v>
      </c>
      <c r="D18" s="352">
        <f t="shared" si="3"/>
        <v>0</v>
      </c>
      <c r="E18" s="360"/>
      <c r="F18" s="360"/>
      <c r="G18" s="360"/>
      <c r="H18" s="360"/>
      <c r="I18" s="365"/>
      <c r="J18" s="365"/>
      <c r="K18" s="365"/>
      <c r="L18" s="365"/>
      <c r="M18" s="362"/>
      <c r="N18" s="362"/>
      <c r="O18" s="362"/>
      <c r="P18" s="362"/>
      <c r="Q18" s="363"/>
      <c r="R18" s="361"/>
      <c r="S18" s="361"/>
      <c r="T18" s="361"/>
      <c r="U18" s="361"/>
      <c r="V18" s="371"/>
      <c r="W18" s="371"/>
      <c r="X18" s="362"/>
      <c r="Y18" s="376"/>
      <c r="Z18" s="368"/>
      <c r="AA18" s="368"/>
      <c r="AB18" s="368"/>
      <c r="AC18" s="367"/>
      <c r="AD18" s="367"/>
      <c r="AE18" s="731"/>
      <c r="AF18" s="731"/>
      <c r="AG18" s="515"/>
      <c r="AH18" s="696"/>
      <c r="AI18" s="696"/>
      <c r="AJ18" s="696"/>
      <c r="AK18" s="367"/>
      <c r="AL18" s="367"/>
      <c r="AM18" s="367"/>
      <c r="AN18" s="731"/>
      <c r="AO18" s="731"/>
      <c r="AP18" s="732"/>
      <c r="AQ18" s="363"/>
      <c r="AR18" s="364"/>
      <c r="AS18" s="370"/>
      <c r="AT18" s="371"/>
      <c r="AU18" s="366"/>
      <c r="AV18" s="366"/>
      <c r="AW18" s="366"/>
      <c r="AX18" s="366"/>
      <c r="AY18" s="366"/>
      <c r="AZ18" s="366"/>
      <c r="BA18" s="366"/>
      <c r="BB18" s="366"/>
      <c r="BC18" s="366"/>
      <c r="BD18" s="372"/>
      <c r="BE18" s="358">
        <f t="shared" si="4"/>
        <v>0</v>
      </c>
      <c r="BF18" s="359">
        <f t="shared" si="5"/>
        <v>0</v>
      </c>
    </row>
    <row r="19" spans="1:58" ht="12.75" thickBot="1">
      <c r="A19" s="479" t="s">
        <v>157</v>
      </c>
      <c r="B19" s="463" t="s">
        <v>87</v>
      </c>
      <c r="C19" s="351">
        <f t="shared" si="2"/>
        <v>60</v>
      </c>
      <c r="D19" s="352">
        <f>SUM(E19:U19)</f>
        <v>26</v>
      </c>
      <c r="E19" s="373">
        <v>2</v>
      </c>
      <c r="F19" s="373">
        <v>2</v>
      </c>
      <c r="G19" s="373">
        <v>2</v>
      </c>
      <c r="H19" s="373">
        <v>2</v>
      </c>
      <c r="I19" s="442"/>
      <c r="J19" s="442"/>
      <c r="K19" s="442"/>
      <c r="L19" s="442"/>
      <c r="M19" s="414">
        <v>2</v>
      </c>
      <c r="N19" s="414">
        <v>2</v>
      </c>
      <c r="O19" s="414">
        <v>2</v>
      </c>
      <c r="P19" s="414">
        <v>2</v>
      </c>
      <c r="Q19" s="374">
        <v>2</v>
      </c>
      <c r="R19" s="374">
        <v>2</v>
      </c>
      <c r="S19" s="374">
        <v>2</v>
      </c>
      <c r="T19" s="374">
        <v>2</v>
      </c>
      <c r="U19" s="521">
        <v>2</v>
      </c>
      <c r="V19" s="666"/>
      <c r="W19" s="666"/>
      <c r="X19" s="376">
        <v>2</v>
      </c>
      <c r="Y19" s="414">
        <v>2</v>
      </c>
      <c r="Z19" s="368"/>
      <c r="AA19" s="368"/>
      <c r="AB19" s="368"/>
      <c r="AC19" s="367">
        <v>2</v>
      </c>
      <c r="AD19" s="367">
        <v>2</v>
      </c>
      <c r="AE19" s="731">
        <v>2</v>
      </c>
      <c r="AF19" s="731">
        <v>2</v>
      </c>
      <c r="AG19" s="696">
        <v>2</v>
      </c>
      <c r="AH19" s="696">
        <v>2</v>
      </c>
      <c r="AI19" s="696">
        <v>2</v>
      </c>
      <c r="AJ19" s="696">
        <v>2</v>
      </c>
      <c r="AK19" s="696">
        <v>2</v>
      </c>
      <c r="AL19" s="696">
        <v>2</v>
      </c>
      <c r="AM19" s="696">
        <v>2</v>
      </c>
      <c r="AN19" s="731">
        <v>2</v>
      </c>
      <c r="AO19" s="731">
        <v>2</v>
      </c>
      <c r="AP19" s="731">
        <v>2</v>
      </c>
      <c r="AQ19" s="360">
        <v>2</v>
      </c>
      <c r="AR19" s="364"/>
      <c r="AS19" s="370"/>
      <c r="AT19" s="371"/>
      <c r="AU19" s="366"/>
      <c r="AV19" s="366"/>
      <c r="AW19" s="366"/>
      <c r="AX19" s="366"/>
      <c r="AY19" s="366"/>
      <c r="AZ19" s="366"/>
      <c r="BA19" s="366"/>
      <c r="BB19" s="366"/>
      <c r="BC19" s="366"/>
      <c r="BD19" s="372"/>
      <c r="BE19" s="358">
        <f>SUM(X19:BD19)</f>
        <v>34</v>
      </c>
      <c r="BF19" s="359">
        <f t="shared" si="5"/>
        <v>60</v>
      </c>
    </row>
    <row r="20" spans="1:58" ht="12.75" thickBot="1">
      <c r="A20" s="480" t="s">
        <v>158</v>
      </c>
      <c r="B20" s="463" t="s">
        <v>77</v>
      </c>
      <c r="C20" s="351">
        <f t="shared" si="2"/>
        <v>60</v>
      </c>
      <c r="D20" s="352">
        <f t="shared" ref="D20:D77" si="6">SUM(E20:U20)</f>
        <v>26</v>
      </c>
      <c r="E20" s="373">
        <v>2</v>
      </c>
      <c r="F20" s="373">
        <v>2</v>
      </c>
      <c r="G20" s="373">
        <v>2</v>
      </c>
      <c r="H20" s="373">
        <v>2</v>
      </c>
      <c r="I20" s="442"/>
      <c r="J20" s="442"/>
      <c r="K20" s="442"/>
      <c r="L20" s="442"/>
      <c r="M20" s="414">
        <v>2</v>
      </c>
      <c r="N20" s="414">
        <v>2</v>
      </c>
      <c r="O20" s="414">
        <v>2</v>
      </c>
      <c r="P20" s="414">
        <v>2</v>
      </c>
      <c r="Q20" s="374">
        <v>2</v>
      </c>
      <c r="R20" s="374">
        <v>2</v>
      </c>
      <c r="S20" s="374">
        <v>2</v>
      </c>
      <c r="T20" s="374">
        <v>2</v>
      </c>
      <c r="U20" s="658">
        <v>2</v>
      </c>
      <c r="V20" s="666" t="s">
        <v>414</v>
      </c>
      <c r="W20" s="666"/>
      <c r="X20" s="376">
        <v>2</v>
      </c>
      <c r="Y20" s="414">
        <v>2</v>
      </c>
      <c r="Z20" s="368"/>
      <c r="AA20" s="368"/>
      <c r="AB20" s="368"/>
      <c r="AC20" s="367">
        <v>2</v>
      </c>
      <c r="AD20" s="367">
        <v>2</v>
      </c>
      <c r="AE20" s="731">
        <v>2</v>
      </c>
      <c r="AF20" s="731">
        <v>2</v>
      </c>
      <c r="AG20" s="696">
        <v>2</v>
      </c>
      <c r="AH20" s="696">
        <v>2</v>
      </c>
      <c r="AI20" s="696">
        <v>2</v>
      </c>
      <c r="AJ20" s="696">
        <v>2</v>
      </c>
      <c r="AK20" s="696">
        <v>2</v>
      </c>
      <c r="AL20" s="696">
        <v>2</v>
      </c>
      <c r="AM20" s="696">
        <v>2</v>
      </c>
      <c r="AN20" s="731">
        <v>2</v>
      </c>
      <c r="AO20" s="731">
        <v>2</v>
      </c>
      <c r="AP20" s="731">
        <v>2</v>
      </c>
      <c r="AQ20" s="647">
        <v>2</v>
      </c>
      <c r="AR20" s="364"/>
      <c r="AS20" s="370" t="s">
        <v>414</v>
      </c>
      <c r="AT20" s="371"/>
      <c r="AU20" s="366"/>
      <c r="AV20" s="366"/>
      <c r="AW20" s="366"/>
      <c r="AX20" s="366"/>
      <c r="AY20" s="366"/>
      <c r="AZ20" s="366"/>
      <c r="BA20" s="366"/>
      <c r="BB20" s="366"/>
      <c r="BC20" s="366"/>
      <c r="BD20" s="372"/>
      <c r="BE20" s="358">
        <f t="shared" ref="BE20:BE77" si="7">SUM(X20:BD20)</f>
        <v>34</v>
      </c>
      <c r="BF20" s="359">
        <f t="shared" si="5"/>
        <v>60</v>
      </c>
    </row>
    <row r="21" spans="1:58" ht="12.75" thickBot="1">
      <c r="A21" s="479" t="s">
        <v>204</v>
      </c>
      <c r="B21" s="463" t="s">
        <v>166</v>
      </c>
      <c r="C21" s="351">
        <f t="shared" si="2"/>
        <v>60</v>
      </c>
      <c r="D21" s="352">
        <f t="shared" si="6"/>
        <v>26</v>
      </c>
      <c r="E21" s="373">
        <v>2</v>
      </c>
      <c r="F21" s="373">
        <v>2</v>
      </c>
      <c r="G21" s="373">
        <v>2</v>
      </c>
      <c r="H21" s="373">
        <v>2</v>
      </c>
      <c r="I21" s="442"/>
      <c r="J21" s="442"/>
      <c r="K21" s="442"/>
      <c r="L21" s="442"/>
      <c r="M21" s="414">
        <v>2</v>
      </c>
      <c r="N21" s="414">
        <v>2</v>
      </c>
      <c r="O21" s="414">
        <v>2</v>
      </c>
      <c r="P21" s="414">
        <v>2</v>
      </c>
      <c r="Q21" s="374">
        <v>2</v>
      </c>
      <c r="R21" s="374">
        <v>2</v>
      </c>
      <c r="S21" s="374">
        <v>2</v>
      </c>
      <c r="T21" s="374">
        <v>2</v>
      </c>
      <c r="U21" s="521">
        <v>2</v>
      </c>
      <c r="V21" s="666"/>
      <c r="W21" s="666"/>
      <c r="X21" s="376">
        <v>2</v>
      </c>
      <c r="Y21" s="414">
        <v>2</v>
      </c>
      <c r="Z21" s="368"/>
      <c r="AA21" s="368"/>
      <c r="AB21" s="368"/>
      <c r="AC21" s="367">
        <v>2</v>
      </c>
      <c r="AD21" s="367">
        <v>2</v>
      </c>
      <c r="AE21" s="731">
        <v>2</v>
      </c>
      <c r="AF21" s="731">
        <v>2</v>
      </c>
      <c r="AG21" s="696">
        <v>2</v>
      </c>
      <c r="AH21" s="696">
        <v>2</v>
      </c>
      <c r="AI21" s="696">
        <v>2</v>
      </c>
      <c r="AJ21" s="696">
        <v>2</v>
      </c>
      <c r="AK21" s="696">
        <v>2</v>
      </c>
      <c r="AL21" s="696">
        <v>2</v>
      </c>
      <c r="AM21" s="696">
        <v>2</v>
      </c>
      <c r="AN21" s="731">
        <v>2</v>
      </c>
      <c r="AO21" s="731">
        <v>2</v>
      </c>
      <c r="AP21" s="731">
        <v>2</v>
      </c>
      <c r="AQ21" s="628">
        <v>2</v>
      </c>
      <c r="AR21" s="377"/>
      <c r="AS21" s="379" t="s">
        <v>413</v>
      </c>
      <c r="AT21" s="366"/>
      <c r="AU21" s="366"/>
      <c r="AV21" s="366"/>
      <c r="AW21" s="366"/>
      <c r="AX21" s="366"/>
      <c r="AY21" s="366"/>
      <c r="AZ21" s="366"/>
      <c r="BA21" s="366"/>
      <c r="BB21" s="366"/>
      <c r="BC21" s="366"/>
      <c r="BD21" s="372"/>
      <c r="BE21" s="358">
        <f t="shared" si="7"/>
        <v>34</v>
      </c>
      <c r="BF21" s="359">
        <f t="shared" si="5"/>
        <v>60</v>
      </c>
    </row>
    <row r="22" spans="1:58" ht="12.75" thickBot="1">
      <c r="A22" s="480" t="s">
        <v>205</v>
      </c>
      <c r="B22" s="463" t="s">
        <v>167</v>
      </c>
      <c r="C22" s="351">
        <f t="shared" si="2"/>
        <v>0</v>
      </c>
      <c r="D22" s="352">
        <f t="shared" si="6"/>
        <v>0</v>
      </c>
      <c r="E22" s="360"/>
      <c r="F22" s="360"/>
      <c r="G22" s="360"/>
      <c r="H22" s="360"/>
      <c r="I22" s="368"/>
      <c r="J22" s="368"/>
      <c r="K22" s="368"/>
      <c r="L22" s="368"/>
      <c r="M22" s="367"/>
      <c r="N22" s="367"/>
      <c r="O22" s="367"/>
      <c r="P22" s="367"/>
      <c r="Q22" s="360"/>
      <c r="R22" s="369"/>
      <c r="S22" s="369"/>
      <c r="T22" s="369"/>
      <c r="U22" s="659"/>
      <c r="V22" s="666"/>
      <c r="W22" s="666"/>
      <c r="X22" s="376"/>
      <c r="Y22" s="367"/>
      <c r="Z22" s="368"/>
      <c r="AA22" s="368"/>
      <c r="AB22" s="368"/>
      <c r="AC22" s="367"/>
      <c r="AD22" s="367"/>
      <c r="AE22" s="731"/>
      <c r="AF22" s="731"/>
      <c r="AG22" s="515"/>
      <c r="AH22" s="735"/>
      <c r="AI22" s="735"/>
      <c r="AJ22" s="735"/>
      <c r="AK22" s="367"/>
      <c r="AL22" s="367"/>
      <c r="AM22" s="731"/>
      <c r="AN22" s="696"/>
      <c r="AO22" s="696"/>
      <c r="AP22" s="696"/>
      <c r="AQ22" s="363"/>
      <c r="AR22" s="364"/>
      <c r="AS22" s="370"/>
      <c r="AT22" s="371"/>
      <c r="AU22" s="366"/>
      <c r="AV22" s="366"/>
      <c r="AW22" s="366"/>
      <c r="AX22" s="366"/>
      <c r="AY22" s="366"/>
      <c r="AZ22" s="366"/>
      <c r="BA22" s="366"/>
      <c r="BB22" s="366"/>
      <c r="BC22" s="366"/>
      <c r="BD22" s="372"/>
      <c r="BE22" s="358">
        <f t="shared" si="7"/>
        <v>0</v>
      </c>
      <c r="BF22" s="359">
        <f t="shared" si="5"/>
        <v>0</v>
      </c>
    </row>
    <row r="23" spans="1:58" ht="12.75" thickBot="1">
      <c r="A23" s="480" t="s">
        <v>207</v>
      </c>
      <c r="B23" s="463" t="s">
        <v>213</v>
      </c>
      <c r="C23" s="351">
        <f t="shared" si="2"/>
        <v>0</v>
      </c>
      <c r="D23" s="352">
        <f t="shared" si="6"/>
        <v>0</v>
      </c>
      <c r="E23" s="373"/>
      <c r="F23" s="374"/>
      <c r="G23" s="374"/>
      <c r="H23" s="374"/>
      <c r="I23" s="378"/>
      <c r="J23" s="378"/>
      <c r="K23" s="378"/>
      <c r="L23" s="378"/>
      <c r="M23" s="376"/>
      <c r="N23" s="376"/>
      <c r="O23" s="376"/>
      <c r="P23" s="376"/>
      <c r="Q23" s="374"/>
      <c r="R23" s="375"/>
      <c r="S23" s="375"/>
      <c r="T23" s="375"/>
      <c r="U23" s="616"/>
      <c r="V23" s="666"/>
      <c r="W23" s="666"/>
      <c r="X23" s="376"/>
      <c r="Y23" s="414"/>
      <c r="Z23" s="378"/>
      <c r="AA23" s="378"/>
      <c r="AB23" s="378"/>
      <c r="AC23" s="376"/>
      <c r="AD23" s="376"/>
      <c r="AE23" s="376"/>
      <c r="AF23" s="376"/>
      <c r="AG23" s="516"/>
      <c r="AH23" s="735"/>
      <c r="AI23" s="735"/>
      <c r="AJ23" s="735"/>
      <c r="AK23" s="414"/>
      <c r="AL23" s="376"/>
      <c r="AM23" s="376"/>
      <c r="AN23" s="696"/>
      <c r="AO23" s="696"/>
      <c r="AP23" s="696"/>
      <c r="AQ23" s="374"/>
      <c r="AR23" s="377"/>
      <c r="AS23" s="379"/>
      <c r="AT23" s="366"/>
      <c r="AU23" s="366"/>
      <c r="AV23" s="366"/>
      <c r="AW23" s="366"/>
      <c r="AX23" s="366"/>
      <c r="AY23" s="366"/>
      <c r="AZ23" s="366"/>
      <c r="BA23" s="366"/>
      <c r="BB23" s="366"/>
      <c r="BC23" s="366"/>
      <c r="BD23" s="372"/>
      <c r="BE23" s="358">
        <f t="shared" si="7"/>
        <v>0</v>
      </c>
      <c r="BF23" s="359">
        <f t="shared" si="5"/>
        <v>0</v>
      </c>
    </row>
    <row r="24" spans="1:58" ht="22.5" customHeight="1" thickBot="1">
      <c r="A24" s="479" t="s">
        <v>173</v>
      </c>
      <c r="B24" s="463" t="s">
        <v>346</v>
      </c>
      <c r="C24" s="351">
        <f t="shared" si="2"/>
        <v>0</v>
      </c>
      <c r="D24" s="352">
        <f t="shared" si="6"/>
        <v>0</v>
      </c>
      <c r="E24" s="373"/>
      <c r="F24" s="374"/>
      <c r="G24" s="374"/>
      <c r="H24" s="374"/>
      <c r="I24" s="378"/>
      <c r="J24" s="378"/>
      <c r="K24" s="378"/>
      <c r="L24" s="378"/>
      <c r="M24" s="376"/>
      <c r="N24" s="376"/>
      <c r="O24" s="376"/>
      <c r="P24" s="376"/>
      <c r="Q24" s="374"/>
      <c r="R24" s="375"/>
      <c r="S24" s="375"/>
      <c r="T24" s="375"/>
      <c r="U24" s="616"/>
      <c r="V24" s="668"/>
      <c r="W24" s="668"/>
      <c r="X24" s="384"/>
      <c r="Y24" s="414"/>
      <c r="Z24" s="378"/>
      <c r="AA24" s="378"/>
      <c r="AB24" s="378"/>
      <c r="AC24" s="376"/>
      <c r="AD24" s="376"/>
      <c r="AE24" s="376"/>
      <c r="AF24" s="376"/>
      <c r="AG24" s="516"/>
      <c r="AH24" s="735"/>
      <c r="AI24" s="735"/>
      <c r="AJ24" s="735"/>
      <c r="AK24" s="414"/>
      <c r="AL24" s="376"/>
      <c r="AM24" s="376"/>
      <c r="AN24" s="696"/>
      <c r="AO24" s="696"/>
      <c r="AP24" s="696"/>
      <c r="AQ24" s="374"/>
      <c r="AR24" s="377"/>
      <c r="AS24" s="379"/>
      <c r="AT24" s="366"/>
      <c r="AU24" s="366"/>
      <c r="AV24" s="366"/>
      <c r="AW24" s="366"/>
      <c r="AX24" s="366"/>
      <c r="AY24" s="366"/>
      <c r="AZ24" s="366"/>
      <c r="BA24" s="366"/>
      <c r="BB24" s="366"/>
      <c r="BC24" s="366"/>
      <c r="BD24" s="372"/>
      <c r="BE24" s="358">
        <f t="shared" si="7"/>
        <v>0</v>
      </c>
      <c r="BF24" s="359">
        <f t="shared" si="5"/>
        <v>0</v>
      </c>
    </row>
    <row r="25" spans="1:58" ht="24.75" thickBot="1">
      <c r="A25" s="486" t="s">
        <v>88</v>
      </c>
      <c r="B25" s="465" t="s">
        <v>342</v>
      </c>
      <c r="C25" s="351">
        <f t="shared" si="2"/>
        <v>0</v>
      </c>
      <c r="D25" s="352">
        <f t="shared" si="6"/>
        <v>0</v>
      </c>
      <c r="E25" s="353"/>
      <c r="F25" s="390"/>
      <c r="G25" s="390"/>
      <c r="H25" s="390"/>
      <c r="I25" s="394"/>
      <c r="J25" s="394"/>
      <c r="K25" s="394"/>
      <c r="L25" s="394"/>
      <c r="M25" s="392"/>
      <c r="N25" s="392"/>
      <c r="O25" s="392"/>
      <c r="P25" s="392"/>
      <c r="Q25" s="390"/>
      <c r="R25" s="391"/>
      <c r="S25" s="391"/>
      <c r="T25" s="391"/>
      <c r="U25" s="660"/>
      <c r="V25" s="669"/>
      <c r="W25" s="669"/>
      <c r="X25" s="392"/>
      <c r="Y25" s="354"/>
      <c r="Z25" s="394"/>
      <c r="AA25" s="394"/>
      <c r="AB25" s="394"/>
      <c r="AC25" s="392"/>
      <c r="AD25" s="392"/>
      <c r="AE25" s="392"/>
      <c r="AF25" s="392"/>
      <c r="AG25" s="519"/>
      <c r="AH25" s="736"/>
      <c r="AI25" s="736"/>
      <c r="AJ25" s="736"/>
      <c r="AK25" s="354"/>
      <c r="AL25" s="392"/>
      <c r="AM25" s="392"/>
      <c r="AN25" s="737"/>
      <c r="AO25" s="737"/>
      <c r="AP25" s="737"/>
      <c r="AQ25" s="390"/>
      <c r="AR25" s="393"/>
      <c r="AS25" s="395"/>
      <c r="AT25" s="356"/>
      <c r="AU25" s="356"/>
      <c r="AV25" s="356"/>
      <c r="AW25" s="356"/>
      <c r="AX25" s="356"/>
      <c r="AY25" s="356"/>
      <c r="AZ25" s="356"/>
      <c r="BA25" s="356"/>
      <c r="BB25" s="356"/>
      <c r="BC25" s="356"/>
      <c r="BD25" s="357"/>
      <c r="BE25" s="358">
        <f t="shared" si="7"/>
        <v>0</v>
      </c>
      <c r="BF25" s="359">
        <f t="shared" si="5"/>
        <v>0</v>
      </c>
    </row>
    <row r="26" spans="1:58" ht="12.75" thickBot="1">
      <c r="A26" s="480" t="s">
        <v>159</v>
      </c>
      <c r="B26" s="466" t="s">
        <v>75</v>
      </c>
      <c r="C26" s="396">
        <f t="shared" si="2"/>
        <v>86</v>
      </c>
      <c r="D26" s="352">
        <f t="shared" si="6"/>
        <v>52</v>
      </c>
      <c r="E26" s="675">
        <v>4</v>
      </c>
      <c r="F26" s="676">
        <v>4</v>
      </c>
      <c r="G26" s="676">
        <v>4</v>
      </c>
      <c r="H26" s="676">
        <v>4</v>
      </c>
      <c r="I26" s="677"/>
      <c r="J26" s="677"/>
      <c r="K26" s="677"/>
      <c r="L26" s="677"/>
      <c r="M26" s="757">
        <v>4</v>
      </c>
      <c r="N26" s="757">
        <v>4</v>
      </c>
      <c r="O26" s="757">
        <v>4</v>
      </c>
      <c r="P26" s="757">
        <v>4</v>
      </c>
      <c r="Q26" s="399">
        <v>4</v>
      </c>
      <c r="R26" s="399">
        <v>4</v>
      </c>
      <c r="S26" s="399">
        <v>4</v>
      </c>
      <c r="T26" s="399">
        <v>4</v>
      </c>
      <c r="U26" s="520">
        <v>4</v>
      </c>
      <c r="V26" s="667"/>
      <c r="W26" s="667"/>
      <c r="X26" s="403">
        <v>2</v>
      </c>
      <c r="Y26" s="416">
        <v>2</v>
      </c>
      <c r="Z26" s="401"/>
      <c r="AA26" s="401"/>
      <c r="AB26" s="401"/>
      <c r="AC26" s="403">
        <v>2</v>
      </c>
      <c r="AD26" s="403">
        <v>2</v>
      </c>
      <c r="AE26" s="403">
        <v>2</v>
      </c>
      <c r="AF26" s="403">
        <v>2</v>
      </c>
      <c r="AG26" s="403">
        <v>2</v>
      </c>
      <c r="AH26" s="403">
        <v>2</v>
      </c>
      <c r="AI26" s="403">
        <v>2</v>
      </c>
      <c r="AJ26" s="403">
        <v>2</v>
      </c>
      <c r="AK26" s="403">
        <v>2</v>
      </c>
      <c r="AL26" s="403">
        <v>2</v>
      </c>
      <c r="AM26" s="403">
        <v>2</v>
      </c>
      <c r="AN26" s="403">
        <v>2</v>
      </c>
      <c r="AO26" s="403">
        <v>2</v>
      </c>
      <c r="AP26" s="403">
        <v>2</v>
      </c>
      <c r="AQ26" s="403">
        <v>2</v>
      </c>
      <c r="AR26" s="400"/>
      <c r="AS26" s="404" t="s">
        <v>413</v>
      </c>
      <c r="AT26" s="402"/>
      <c r="AU26" s="402"/>
      <c r="AV26" s="402"/>
      <c r="AW26" s="402"/>
      <c r="AX26" s="402"/>
      <c r="AY26" s="402"/>
      <c r="AZ26" s="402"/>
      <c r="BA26" s="402"/>
      <c r="BB26" s="402"/>
      <c r="BC26" s="402"/>
      <c r="BD26" s="405"/>
      <c r="BE26" s="358">
        <f t="shared" si="7"/>
        <v>34</v>
      </c>
      <c r="BF26" s="406">
        <f t="shared" si="5"/>
        <v>86</v>
      </c>
    </row>
    <row r="27" spans="1:58" ht="20.45" customHeight="1" thickBot="1">
      <c r="A27" s="479" t="s">
        <v>160</v>
      </c>
      <c r="B27" s="467" t="s">
        <v>388</v>
      </c>
      <c r="C27" s="822">
        <f t="shared" si="2"/>
        <v>86</v>
      </c>
      <c r="D27" s="352">
        <f t="shared" si="6"/>
        <v>52</v>
      </c>
      <c r="E27" s="407">
        <v>4</v>
      </c>
      <c r="F27" s="373">
        <v>4</v>
      </c>
      <c r="G27" s="373">
        <v>4</v>
      </c>
      <c r="H27" s="373">
        <v>4</v>
      </c>
      <c r="I27" s="442"/>
      <c r="J27" s="442"/>
      <c r="K27" s="442"/>
      <c r="L27" s="442"/>
      <c r="M27" s="414">
        <v>4</v>
      </c>
      <c r="N27" s="414">
        <v>4</v>
      </c>
      <c r="O27" s="414">
        <v>4</v>
      </c>
      <c r="P27" s="414">
        <v>4</v>
      </c>
      <c r="Q27" s="399">
        <v>4</v>
      </c>
      <c r="R27" s="399">
        <v>4</v>
      </c>
      <c r="S27" s="399">
        <v>4</v>
      </c>
      <c r="T27" s="399">
        <v>4</v>
      </c>
      <c r="U27" s="661">
        <v>4</v>
      </c>
      <c r="V27" s="666" t="s">
        <v>413</v>
      </c>
      <c r="W27" s="666"/>
      <c r="X27" s="376">
        <v>2</v>
      </c>
      <c r="Y27" s="416">
        <v>2</v>
      </c>
      <c r="Z27" s="378"/>
      <c r="AA27" s="378"/>
      <c r="AB27" s="378"/>
      <c r="AC27" s="376">
        <v>2</v>
      </c>
      <c r="AD27" s="376">
        <v>2</v>
      </c>
      <c r="AE27" s="696">
        <v>2</v>
      </c>
      <c r="AF27" s="696">
        <v>2</v>
      </c>
      <c r="AG27" s="741">
        <v>2</v>
      </c>
      <c r="AH27" s="741">
        <v>2</v>
      </c>
      <c r="AI27" s="741">
        <v>2</v>
      </c>
      <c r="AJ27" s="696">
        <v>2</v>
      </c>
      <c r="AK27" s="696">
        <v>2</v>
      </c>
      <c r="AL27" s="696">
        <v>2</v>
      </c>
      <c r="AM27" s="376">
        <v>2</v>
      </c>
      <c r="AN27" s="376">
        <v>2</v>
      </c>
      <c r="AO27" s="376">
        <v>2</v>
      </c>
      <c r="AP27" s="376">
        <v>2</v>
      </c>
      <c r="AQ27" s="376">
        <v>2</v>
      </c>
      <c r="AR27" s="377"/>
      <c r="AS27" s="379"/>
      <c r="AT27" s="366"/>
      <c r="AU27" s="366"/>
      <c r="AV27" s="366"/>
      <c r="AW27" s="366"/>
      <c r="AX27" s="366"/>
      <c r="AY27" s="366"/>
      <c r="AZ27" s="366"/>
      <c r="BA27" s="366"/>
      <c r="BB27" s="366"/>
      <c r="BC27" s="366"/>
      <c r="BD27" s="372"/>
      <c r="BE27" s="358">
        <f t="shared" si="7"/>
        <v>34</v>
      </c>
      <c r="BF27" s="359">
        <f t="shared" si="5"/>
        <v>86</v>
      </c>
    </row>
    <row r="28" spans="1:58" ht="24.75" thickBot="1">
      <c r="A28" s="481" t="s">
        <v>208</v>
      </c>
      <c r="B28" s="464" t="s">
        <v>209</v>
      </c>
      <c r="C28" s="351">
        <f t="shared" si="2"/>
        <v>45</v>
      </c>
      <c r="D28" s="352">
        <f t="shared" si="6"/>
        <v>45</v>
      </c>
      <c r="E28" s="381">
        <v>3</v>
      </c>
      <c r="F28" s="381">
        <v>3</v>
      </c>
      <c r="G28" s="381">
        <v>3</v>
      </c>
      <c r="H28" s="381">
        <v>3</v>
      </c>
      <c r="I28" s="454"/>
      <c r="J28" s="454"/>
      <c r="K28" s="454"/>
      <c r="L28" s="454"/>
      <c r="M28" s="417">
        <v>3</v>
      </c>
      <c r="N28" s="417">
        <v>3</v>
      </c>
      <c r="O28" s="417">
        <v>3</v>
      </c>
      <c r="P28" s="417">
        <v>3</v>
      </c>
      <c r="Q28" s="382">
        <v>3</v>
      </c>
      <c r="R28" s="382">
        <v>3</v>
      </c>
      <c r="S28" s="382">
        <v>3</v>
      </c>
      <c r="T28" s="382">
        <v>6</v>
      </c>
      <c r="U28" s="662">
        <v>6</v>
      </c>
      <c r="V28" s="668" t="s">
        <v>414</v>
      </c>
      <c r="W28" s="668"/>
      <c r="X28" s="384"/>
      <c r="Y28" s="417"/>
      <c r="Z28" s="386"/>
      <c r="AA28" s="386"/>
      <c r="AB28" s="386"/>
      <c r="AC28" s="384"/>
      <c r="AD28" s="384"/>
      <c r="AE28" s="384"/>
      <c r="AF28" s="384"/>
      <c r="AG28" s="518"/>
      <c r="AH28" s="743"/>
      <c r="AI28" s="743"/>
      <c r="AJ28" s="743"/>
      <c r="AK28" s="417"/>
      <c r="AL28" s="384"/>
      <c r="AM28" s="384"/>
      <c r="AN28" s="744"/>
      <c r="AO28" s="744"/>
      <c r="AP28" s="744"/>
      <c r="AQ28" s="382"/>
      <c r="AR28" s="385"/>
      <c r="AS28" s="388"/>
      <c r="AT28" s="387"/>
      <c r="AU28" s="387"/>
      <c r="AV28" s="387"/>
      <c r="AW28" s="387"/>
      <c r="AX28" s="387"/>
      <c r="AY28" s="387"/>
      <c r="AZ28" s="387"/>
      <c r="BA28" s="387"/>
      <c r="BB28" s="387"/>
      <c r="BC28" s="387"/>
      <c r="BD28" s="389"/>
      <c r="BE28" s="358">
        <f t="shared" si="7"/>
        <v>0</v>
      </c>
      <c r="BF28" s="359">
        <f t="shared" si="5"/>
        <v>45</v>
      </c>
    </row>
    <row r="29" spans="1:58" ht="24.75" thickBot="1">
      <c r="A29" s="486" t="s">
        <v>93</v>
      </c>
      <c r="B29" s="465" t="s">
        <v>343</v>
      </c>
      <c r="C29" s="351">
        <f t="shared" si="2"/>
        <v>0</v>
      </c>
      <c r="D29" s="352">
        <f t="shared" si="6"/>
        <v>0</v>
      </c>
      <c r="E29" s="353"/>
      <c r="F29" s="390"/>
      <c r="G29" s="390"/>
      <c r="H29" s="390"/>
      <c r="I29" s="394"/>
      <c r="J29" s="394"/>
      <c r="K29" s="394"/>
      <c r="L29" s="394"/>
      <c r="M29" s="392"/>
      <c r="N29" s="392"/>
      <c r="O29" s="392"/>
      <c r="P29" s="392"/>
      <c r="Q29" s="390"/>
      <c r="R29" s="391"/>
      <c r="S29" s="391"/>
      <c r="T29" s="391"/>
      <c r="U29" s="660"/>
      <c r="V29" s="670"/>
      <c r="W29" s="670"/>
      <c r="X29" s="613"/>
      <c r="Y29" s="671"/>
      <c r="Z29" s="394"/>
      <c r="AA29" s="394"/>
      <c r="AB29" s="394"/>
      <c r="AC29" s="392"/>
      <c r="AD29" s="392"/>
      <c r="AE29" s="392"/>
      <c r="AF29" s="392"/>
      <c r="AG29" s="519"/>
      <c r="AH29" s="736"/>
      <c r="AI29" s="736"/>
      <c r="AJ29" s="736"/>
      <c r="AK29" s="354"/>
      <c r="AL29" s="392"/>
      <c r="AM29" s="392"/>
      <c r="AN29" s="737"/>
      <c r="AO29" s="737"/>
      <c r="AP29" s="737"/>
      <c r="AQ29" s="390"/>
      <c r="AR29" s="393"/>
      <c r="AS29" s="395"/>
      <c r="AT29" s="356"/>
      <c r="AU29" s="356"/>
      <c r="AV29" s="356"/>
      <c r="AW29" s="356"/>
      <c r="AX29" s="356"/>
      <c r="AY29" s="356"/>
      <c r="AZ29" s="356"/>
      <c r="BA29" s="356"/>
      <c r="BB29" s="356"/>
      <c r="BC29" s="356"/>
      <c r="BD29" s="357"/>
      <c r="BE29" s="358">
        <f t="shared" si="7"/>
        <v>0</v>
      </c>
      <c r="BF29" s="359">
        <f t="shared" si="5"/>
        <v>0</v>
      </c>
    </row>
    <row r="30" spans="1:58" ht="12.75" thickBot="1">
      <c r="A30" s="480" t="s">
        <v>137</v>
      </c>
      <c r="B30" s="466" t="s">
        <v>95</v>
      </c>
      <c r="C30" s="396">
        <v>76</v>
      </c>
      <c r="D30" s="352">
        <f t="shared" si="6"/>
        <v>33</v>
      </c>
      <c r="E30" s="398">
        <v>3</v>
      </c>
      <c r="F30" s="398">
        <v>3</v>
      </c>
      <c r="G30" s="398">
        <v>3</v>
      </c>
      <c r="H30" s="398">
        <v>3</v>
      </c>
      <c r="I30" s="409"/>
      <c r="J30" s="409"/>
      <c r="K30" s="409"/>
      <c r="L30" s="409"/>
      <c r="M30" s="452">
        <v>3</v>
      </c>
      <c r="N30" s="452">
        <v>3</v>
      </c>
      <c r="O30" s="452">
        <v>3</v>
      </c>
      <c r="P30" s="452">
        <v>3</v>
      </c>
      <c r="Q30" s="398">
        <v>3</v>
      </c>
      <c r="R30" s="398">
        <v>3</v>
      </c>
      <c r="S30" s="398">
        <v>3</v>
      </c>
      <c r="T30" s="398"/>
      <c r="U30" s="522"/>
      <c r="V30" s="672"/>
      <c r="W30" s="672"/>
      <c r="X30" s="673">
        <v>2</v>
      </c>
      <c r="Y30" s="674">
        <v>2</v>
      </c>
      <c r="Z30" s="758"/>
      <c r="AA30" s="409"/>
      <c r="AB30" s="409"/>
      <c r="AC30" s="759">
        <v>2</v>
      </c>
      <c r="AD30" s="452">
        <v>2</v>
      </c>
      <c r="AE30" s="745">
        <v>2</v>
      </c>
      <c r="AF30" s="745">
        <v>2</v>
      </c>
      <c r="AG30" s="746">
        <v>2</v>
      </c>
      <c r="AH30" s="746">
        <v>2</v>
      </c>
      <c r="AI30" s="746">
        <v>2</v>
      </c>
      <c r="AJ30" s="746">
        <v>2</v>
      </c>
      <c r="AK30" s="745">
        <v>2</v>
      </c>
      <c r="AL30" s="745">
        <v>2</v>
      </c>
      <c r="AM30" s="745">
        <v>2</v>
      </c>
      <c r="AN30" s="745">
        <v>2</v>
      </c>
      <c r="AO30" s="745">
        <v>3</v>
      </c>
      <c r="AP30" s="745">
        <v>6</v>
      </c>
      <c r="AQ30" s="452">
        <v>6</v>
      </c>
      <c r="AR30" s="410"/>
      <c r="AS30" s="648" t="s">
        <v>421</v>
      </c>
      <c r="AT30" s="412"/>
      <c r="AU30" s="402"/>
      <c r="AV30" s="402"/>
      <c r="AW30" s="402"/>
      <c r="AX30" s="402"/>
      <c r="AY30" s="402"/>
      <c r="AZ30" s="402"/>
      <c r="BA30" s="402"/>
      <c r="BB30" s="402"/>
      <c r="BC30" s="402"/>
      <c r="BD30" s="405"/>
      <c r="BE30" s="358">
        <f t="shared" si="7"/>
        <v>43</v>
      </c>
      <c r="BF30" s="406">
        <f t="shared" si="5"/>
        <v>76</v>
      </c>
    </row>
    <row r="31" spans="1:58" ht="12.75" thickBot="1">
      <c r="A31" s="479" t="s">
        <v>138</v>
      </c>
      <c r="B31" s="463" t="s">
        <v>344</v>
      </c>
      <c r="C31" s="351">
        <v>114</v>
      </c>
      <c r="D31" s="352">
        <f t="shared" si="6"/>
        <v>52</v>
      </c>
      <c r="E31" s="373">
        <v>4</v>
      </c>
      <c r="F31" s="373">
        <v>4</v>
      </c>
      <c r="G31" s="373">
        <v>4</v>
      </c>
      <c r="H31" s="373">
        <v>4</v>
      </c>
      <c r="I31" s="442"/>
      <c r="J31" s="442"/>
      <c r="K31" s="442"/>
      <c r="L31" s="442"/>
      <c r="M31" s="414">
        <v>4</v>
      </c>
      <c r="N31" s="414">
        <v>4</v>
      </c>
      <c r="O31" s="414">
        <v>4</v>
      </c>
      <c r="P31" s="414">
        <v>4</v>
      </c>
      <c r="Q31" s="374">
        <v>4</v>
      </c>
      <c r="R31" s="374">
        <v>4</v>
      </c>
      <c r="S31" s="374">
        <v>4</v>
      </c>
      <c r="T31" s="374">
        <v>4</v>
      </c>
      <c r="U31" s="521">
        <v>4</v>
      </c>
      <c r="V31" s="666"/>
      <c r="W31" s="666"/>
      <c r="X31" s="376">
        <v>3</v>
      </c>
      <c r="Y31" s="414">
        <v>3</v>
      </c>
      <c r="Z31" s="368"/>
      <c r="AA31" s="368"/>
      <c r="AB31" s="368"/>
      <c r="AC31" s="367">
        <v>3</v>
      </c>
      <c r="AD31" s="367">
        <v>3</v>
      </c>
      <c r="AE31" s="367">
        <v>3</v>
      </c>
      <c r="AF31" s="367">
        <v>3</v>
      </c>
      <c r="AG31" s="367">
        <v>3</v>
      </c>
      <c r="AH31" s="367">
        <v>3</v>
      </c>
      <c r="AI31" s="367">
        <v>3</v>
      </c>
      <c r="AJ31" s="367">
        <v>3</v>
      </c>
      <c r="AK31" s="367">
        <v>3</v>
      </c>
      <c r="AL31" s="367">
        <v>3</v>
      </c>
      <c r="AM31" s="367">
        <v>3</v>
      </c>
      <c r="AN31" s="367">
        <v>3</v>
      </c>
      <c r="AO31" s="367">
        <v>2</v>
      </c>
      <c r="AP31" s="367">
        <v>9</v>
      </c>
      <c r="AQ31" s="367">
        <v>9</v>
      </c>
      <c r="AR31" s="364"/>
      <c r="AS31" s="631" t="s">
        <v>421</v>
      </c>
      <c r="AT31" s="371"/>
      <c r="AU31" s="366"/>
      <c r="AV31" s="366"/>
      <c r="AW31" s="366"/>
      <c r="AX31" s="366"/>
      <c r="AY31" s="366"/>
      <c r="AZ31" s="366"/>
      <c r="BA31" s="366"/>
      <c r="BB31" s="366"/>
      <c r="BC31" s="366"/>
      <c r="BD31" s="372"/>
      <c r="BE31" s="358">
        <f t="shared" si="7"/>
        <v>62</v>
      </c>
      <c r="BF31" s="359">
        <f t="shared" si="5"/>
        <v>114</v>
      </c>
    </row>
    <row r="32" spans="1:58" ht="24.75" thickBot="1">
      <c r="A32" s="480" t="s">
        <v>139</v>
      </c>
      <c r="B32" s="463" t="s">
        <v>97</v>
      </c>
      <c r="C32" s="351">
        <f t="shared" si="2"/>
        <v>75</v>
      </c>
      <c r="D32" s="352">
        <f t="shared" si="6"/>
        <v>26</v>
      </c>
      <c r="E32" s="360">
        <v>2</v>
      </c>
      <c r="F32" s="360">
        <v>2</v>
      </c>
      <c r="G32" s="360">
        <v>2</v>
      </c>
      <c r="H32" s="360">
        <v>2</v>
      </c>
      <c r="I32" s="368"/>
      <c r="J32" s="368"/>
      <c r="K32" s="368"/>
      <c r="L32" s="368"/>
      <c r="M32" s="367">
        <v>2</v>
      </c>
      <c r="N32" s="367">
        <v>2</v>
      </c>
      <c r="O32" s="367">
        <v>2</v>
      </c>
      <c r="P32" s="367">
        <v>2</v>
      </c>
      <c r="Q32" s="360">
        <v>2</v>
      </c>
      <c r="R32" s="360">
        <v>2</v>
      </c>
      <c r="S32" s="360">
        <v>2</v>
      </c>
      <c r="T32" s="360">
        <v>2</v>
      </c>
      <c r="U32" s="517">
        <v>2</v>
      </c>
      <c r="V32" s="666"/>
      <c r="W32" s="666"/>
      <c r="X32" s="376">
        <v>3</v>
      </c>
      <c r="Y32" s="367">
        <v>3</v>
      </c>
      <c r="Z32" s="368"/>
      <c r="AA32" s="368"/>
      <c r="AB32" s="368"/>
      <c r="AC32" s="367">
        <v>3</v>
      </c>
      <c r="AD32" s="367">
        <v>3</v>
      </c>
      <c r="AE32" s="731">
        <v>3</v>
      </c>
      <c r="AF32" s="696">
        <v>3</v>
      </c>
      <c r="AG32" s="696">
        <v>3</v>
      </c>
      <c r="AH32" s="696">
        <v>3</v>
      </c>
      <c r="AI32" s="696">
        <v>3</v>
      </c>
      <c r="AJ32" s="696">
        <v>3</v>
      </c>
      <c r="AK32" s="696">
        <v>3</v>
      </c>
      <c r="AL32" s="696">
        <v>3</v>
      </c>
      <c r="AM32" s="696">
        <v>3</v>
      </c>
      <c r="AN32" s="696">
        <v>3</v>
      </c>
      <c r="AO32" s="731">
        <v>3</v>
      </c>
      <c r="AP32" s="731">
        <v>2</v>
      </c>
      <c r="AQ32" s="360">
        <v>2</v>
      </c>
      <c r="AR32" s="364"/>
      <c r="AS32" s="631" t="s">
        <v>417</v>
      </c>
      <c r="AT32" s="371"/>
      <c r="AU32" s="366"/>
      <c r="AV32" s="366"/>
      <c r="AW32" s="366"/>
      <c r="AX32" s="366"/>
      <c r="AY32" s="366"/>
      <c r="AZ32" s="366"/>
      <c r="BA32" s="366"/>
      <c r="BB32" s="366"/>
      <c r="BC32" s="366"/>
      <c r="BD32" s="372"/>
      <c r="BE32" s="358">
        <f t="shared" si="7"/>
        <v>49</v>
      </c>
      <c r="BF32" s="359">
        <f t="shared" si="5"/>
        <v>75</v>
      </c>
    </row>
    <row r="33" spans="1:58" ht="24.75" thickBot="1">
      <c r="A33" s="479" t="s">
        <v>140</v>
      </c>
      <c r="B33" s="463" t="s">
        <v>98</v>
      </c>
      <c r="C33" s="351">
        <f t="shared" si="2"/>
        <v>0</v>
      </c>
      <c r="D33" s="352">
        <f t="shared" si="6"/>
        <v>0</v>
      </c>
      <c r="E33" s="373"/>
      <c r="F33" s="373"/>
      <c r="G33" s="373"/>
      <c r="H33" s="373"/>
      <c r="I33" s="442"/>
      <c r="J33" s="378"/>
      <c r="K33" s="378"/>
      <c r="L33" s="378"/>
      <c r="M33" s="414"/>
      <c r="N33" s="376"/>
      <c r="O33" s="376"/>
      <c r="P33" s="376"/>
      <c r="Q33" s="374"/>
      <c r="R33" s="375"/>
      <c r="S33" s="375"/>
      <c r="T33" s="375"/>
      <c r="U33" s="616"/>
      <c r="V33" s="666"/>
      <c r="W33" s="666"/>
      <c r="X33" s="376"/>
      <c r="Y33" s="414"/>
      <c r="Z33" s="378"/>
      <c r="AA33" s="378"/>
      <c r="AB33" s="378"/>
      <c r="AC33" s="376"/>
      <c r="AD33" s="376"/>
      <c r="AE33" s="696"/>
      <c r="AF33" s="696"/>
      <c r="AG33" s="516"/>
      <c r="AH33" s="735"/>
      <c r="AI33" s="735"/>
      <c r="AJ33" s="735"/>
      <c r="AK33" s="414"/>
      <c r="AL33" s="376"/>
      <c r="AM33" s="696"/>
      <c r="AN33" s="696"/>
      <c r="AO33" s="696"/>
      <c r="AP33" s="696"/>
      <c r="AQ33" s="374"/>
      <c r="AR33" s="377"/>
      <c r="AS33" s="379"/>
      <c r="AT33" s="366"/>
      <c r="AU33" s="366"/>
      <c r="AV33" s="366"/>
      <c r="AW33" s="366"/>
      <c r="AX33" s="366"/>
      <c r="AY33" s="366"/>
      <c r="AZ33" s="366"/>
      <c r="BA33" s="366"/>
      <c r="BB33" s="366"/>
      <c r="BC33" s="366"/>
      <c r="BD33" s="372"/>
      <c r="BE33" s="358">
        <f t="shared" si="7"/>
        <v>0</v>
      </c>
      <c r="BF33" s="359">
        <f t="shared" si="5"/>
        <v>0</v>
      </c>
    </row>
    <row r="34" spans="1:58" ht="24.75" thickBot="1">
      <c r="A34" s="480" t="s">
        <v>141</v>
      </c>
      <c r="B34" s="463" t="s">
        <v>99</v>
      </c>
      <c r="C34" s="595">
        <f t="shared" si="2"/>
        <v>43</v>
      </c>
      <c r="D34" s="352">
        <f t="shared" si="6"/>
        <v>26</v>
      </c>
      <c r="E34" s="407">
        <v>2</v>
      </c>
      <c r="F34" s="373">
        <v>2</v>
      </c>
      <c r="G34" s="373">
        <v>2</v>
      </c>
      <c r="H34" s="373">
        <v>2</v>
      </c>
      <c r="I34" s="442"/>
      <c r="J34" s="442"/>
      <c r="K34" s="442"/>
      <c r="L34" s="442"/>
      <c r="M34" s="414">
        <v>2</v>
      </c>
      <c r="N34" s="414">
        <v>2</v>
      </c>
      <c r="O34" s="414">
        <v>2</v>
      </c>
      <c r="P34" s="414">
        <v>2</v>
      </c>
      <c r="Q34" s="374">
        <v>2</v>
      </c>
      <c r="R34" s="374">
        <v>2</v>
      </c>
      <c r="S34" s="374">
        <v>2</v>
      </c>
      <c r="T34" s="374">
        <v>2</v>
      </c>
      <c r="U34" s="521">
        <v>2</v>
      </c>
      <c r="V34" s="666"/>
      <c r="W34" s="666"/>
      <c r="X34" s="376">
        <v>1</v>
      </c>
      <c r="Y34" s="414">
        <v>1</v>
      </c>
      <c r="Z34" s="378"/>
      <c r="AA34" s="378"/>
      <c r="AB34" s="378"/>
      <c r="AC34" s="376">
        <v>1</v>
      </c>
      <c r="AD34" s="376">
        <v>1</v>
      </c>
      <c r="AE34" s="696">
        <v>1</v>
      </c>
      <c r="AF34" s="696">
        <v>1</v>
      </c>
      <c r="AG34" s="741">
        <v>1</v>
      </c>
      <c r="AH34" s="741">
        <v>1</v>
      </c>
      <c r="AI34" s="741">
        <v>1</v>
      </c>
      <c r="AJ34" s="696">
        <v>1</v>
      </c>
      <c r="AK34" s="696">
        <v>1</v>
      </c>
      <c r="AL34" s="696">
        <v>1</v>
      </c>
      <c r="AM34" s="696">
        <v>1</v>
      </c>
      <c r="AN34" s="696">
        <v>1</v>
      </c>
      <c r="AO34" s="696">
        <v>1</v>
      </c>
      <c r="AP34" s="696">
        <v>1</v>
      </c>
      <c r="AQ34" s="374">
        <v>1</v>
      </c>
      <c r="AR34" s="377"/>
      <c r="AS34" s="559"/>
      <c r="AT34" s="366"/>
      <c r="AU34" s="366"/>
      <c r="AV34" s="366"/>
      <c r="AW34" s="366"/>
      <c r="AX34" s="366"/>
      <c r="AY34" s="366"/>
      <c r="AZ34" s="366"/>
      <c r="BA34" s="366"/>
      <c r="BB34" s="366"/>
      <c r="BC34" s="366"/>
      <c r="BD34" s="372"/>
      <c r="BE34" s="358">
        <f t="shared" si="7"/>
        <v>17</v>
      </c>
      <c r="BF34" s="359">
        <f t="shared" si="5"/>
        <v>43</v>
      </c>
    </row>
    <row r="35" spans="1:58" ht="12.75" thickBot="1">
      <c r="A35" s="479" t="s">
        <v>142</v>
      </c>
      <c r="B35" s="463" t="s">
        <v>100</v>
      </c>
      <c r="C35" s="396">
        <f t="shared" si="2"/>
        <v>60</v>
      </c>
      <c r="D35" s="352">
        <f t="shared" si="6"/>
        <v>39</v>
      </c>
      <c r="E35" s="525">
        <v>3</v>
      </c>
      <c r="F35" s="525">
        <v>3</v>
      </c>
      <c r="G35" s="525">
        <v>3</v>
      </c>
      <c r="H35" s="525">
        <v>3</v>
      </c>
      <c r="I35" s="651"/>
      <c r="J35" s="651"/>
      <c r="K35" s="651"/>
      <c r="L35" s="651"/>
      <c r="M35" s="416">
        <v>3</v>
      </c>
      <c r="N35" s="416">
        <v>3</v>
      </c>
      <c r="O35" s="416">
        <v>3</v>
      </c>
      <c r="P35" s="416">
        <v>3</v>
      </c>
      <c r="Q35" s="399">
        <v>3</v>
      </c>
      <c r="R35" s="399">
        <v>3</v>
      </c>
      <c r="S35" s="399">
        <v>3</v>
      </c>
      <c r="T35" s="399">
        <v>3</v>
      </c>
      <c r="U35" s="520">
        <v>3</v>
      </c>
      <c r="V35" s="667"/>
      <c r="W35" s="667"/>
      <c r="X35" s="403">
        <v>1</v>
      </c>
      <c r="Y35" s="416">
        <v>1</v>
      </c>
      <c r="Z35" s="401"/>
      <c r="AA35" s="401"/>
      <c r="AB35" s="401"/>
      <c r="AC35" s="403">
        <v>1</v>
      </c>
      <c r="AD35" s="403">
        <v>1</v>
      </c>
      <c r="AE35" s="738">
        <v>1</v>
      </c>
      <c r="AF35" s="738">
        <v>1</v>
      </c>
      <c r="AG35" s="739">
        <v>1</v>
      </c>
      <c r="AH35" s="739">
        <v>1</v>
      </c>
      <c r="AI35" s="739">
        <v>1</v>
      </c>
      <c r="AJ35" s="738">
        <v>1</v>
      </c>
      <c r="AK35" s="738">
        <v>1</v>
      </c>
      <c r="AL35" s="738">
        <v>1</v>
      </c>
      <c r="AM35" s="738">
        <v>1</v>
      </c>
      <c r="AN35" s="738">
        <v>1</v>
      </c>
      <c r="AO35" s="738">
        <v>1</v>
      </c>
      <c r="AP35" s="738">
        <v>3</v>
      </c>
      <c r="AQ35" s="399">
        <v>3</v>
      </c>
      <c r="AR35" s="400"/>
      <c r="AS35" s="379"/>
      <c r="AT35" s="366"/>
      <c r="AU35" s="366"/>
      <c r="AV35" s="366"/>
      <c r="AW35" s="366"/>
      <c r="AX35" s="366"/>
      <c r="AY35" s="366"/>
      <c r="AZ35" s="366"/>
      <c r="BA35" s="366"/>
      <c r="BB35" s="366"/>
      <c r="BC35" s="366"/>
      <c r="BD35" s="372"/>
      <c r="BE35" s="358">
        <f t="shared" si="7"/>
        <v>21</v>
      </c>
      <c r="BF35" s="359">
        <f t="shared" si="5"/>
        <v>60</v>
      </c>
    </row>
    <row r="36" spans="1:58" ht="24.75" hidden="1" outlineLevel="1" thickBot="1">
      <c r="A36" s="480" t="s">
        <v>210</v>
      </c>
      <c r="B36" s="463" t="s">
        <v>168</v>
      </c>
      <c r="C36" s="351">
        <f t="shared" si="2"/>
        <v>0</v>
      </c>
      <c r="D36" s="352">
        <f t="shared" si="6"/>
        <v>0</v>
      </c>
      <c r="E36" s="373"/>
      <c r="F36" s="374"/>
      <c r="G36" s="374"/>
      <c r="H36" s="374"/>
      <c r="I36" s="378"/>
      <c r="J36" s="378"/>
      <c r="K36" s="378"/>
      <c r="L36" s="378"/>
      <c r="M36" s="376"/>
      <c r="N36" s="376"/>
      <c r="O36" s="376"/>
      <c r="P36" s="376"/>
      <c r="Q36" s="374"/>
      <c r="R36" s="375"/>
      <c r="S36" s="375"/>
      <c r="T36" s="375"/>
      <c r="U36" s="616"/>
      <c r="V36" s="666"/>
      <c r="W36" s="666"/>
      <c r="X36" s="376"/>
      <c r="Y36" s="414"/>
      <c r="Z36" s="378"/>
      <c r="AA36" s="378"/>
      <c r="AB36" s="378"/>
      <c r="AC36" s="376"/>
      <c r="AD36" s="376"/>
      <c r="AE36" s="696"/>
      <c r="AF36" s="696"/>
      <c r="AG36" s="516"/>
      <c r="AH36" s="735"/>
      <c r="AI36" s="735"/>
      <c r="AJ36" s="735"/>
      <c r="AK36" s="414"/>
      <c r="AL36" s="376"/>
      <c r="AM36" s="696"/>
      <c r="AN36" s="696"/>
      <c r="AO36" s="696"/>
      <c r="AP36" s="696"/>
      <c r="AQ36" s="374"/>
      <c r="AR36" s="377"/>
      <c r="AS36" s="379"/>
      <c r="AT36" s="366"/>
      <c r="AU36" s="366"/>
      <c r="AV36" s="366"/>
      <c r="AW36" s="366"/>
      <c r="AX36" s="366"/>
      <c r="AY36" s="366"/>
      <c r="AZ36" s="366"/>
      <c r="BA36" s="366"/>
      <c r="BB36" s="366"/>
      <c r="BC36" s="366"/>
      <c r="BD36" s="372"/>
      <c r="BE36" s="358">
        <f t="shared" si="7"/>
        <v>0</v>
      </c>
      <c r="BF36" s="359">
        <f t="shared" si="5"/>
        <v>0</v>
      </c>
    </row>
    <row r="37" spans="1:58" ht="21" hidden="1" customHeight="1" outlineLevel="1" thickBot="1">
      <c r="A37" s="479" t="s">
        <v>211</v>
      </c>
      <c r="B37" s="467" t="s">
        <v>367</v>
      </c>
      <c r="C37" s="413">
        <f t="shared" si="2"/>
        <v>0</v>
      </c>
      <c r="D37" s="352">
        <f t="shared" si="6"/>
        <v>0</v>
      </c>
      <c r="E37" s="414"/>
      <c r="F37" s="376"/>
      <c r="G37" s="376"/>
      <c r="H37" s="376"/>
      <c r="I37" s="378"/>
      <c r="J37" s="378"/>
      <c r="K37" s="378"/>
      <c r="L37" s="378"/>
      <c r="M37" s="376"/>
      <c r="N37" s="376"/>
      <c r="O37" s="376"/>
      <c r="P37" s="376"/>
      <c r="Q37" s="376"/>
      <c r="R37" s="375"/>
      <c r="S37" s="375"/>
      <c r="T37" s="375"/>
      <c r="U37" s="616"/>
      <c r="V37" s="666"/>
      <c r="W37" s="666"/>
      <c r="X37" s="376"/>
      <c r="Y37" s="414"/>
      <c r="Z37" s="378"/>
      <c r="AA37" s="378"/>
      <c r="AB37" s="378"/>
      <c r="AC37" s="376"/>
      <c r="AD37" s="376"/>
      <c r="AE37" s="376"/>
      <c r="AF37" s="376"/>
      <c r="AG37" s="516"/>
      <c r="AH37" s="735"/>
      <c r="AI37" s="735"/>
      <c r="AJ37" s="735"/>
      <c r="AK37" s="414"/>
      <c r="AL37" s="376"/>
      <c r="AM37" s="376"/>
      <c r="AN37" s="376"/>
      <c r="AO37" s="376"/>
      <c r="AP37" s="376"/>
      <c r="AQ37" s="376"/>
      <c r="AR37" s="377"/>
      <c r="AS37" s="379"/>
      <c r="AT37" s="366"/>
      <c r="AU37" s="366"/>
      <c r="AV37" s="366"/>
      <c r="AW37" s="366"/>
      <c r="AX37" s="366"/>
      <c r="AY37" s="366"/>
      <c r="AZ37" s="366"/>
      <c r="BA37" s="366"/>
      <c r="BB37" s="366"/>
      <c r="BC37" s="366"/>
      <c r="BD37" s="372"/>
      <c r="BE37" s="358">
        <f t="shared" si="7"/>
        <v>0</v>
      </c>
      <c r="BF37" s="359">
        <f t="shared" si="5"/>
        <v>0</v>
      </c>
    </row>
    <row r="38" spans="1:58" ht="24.75" hidden="1" outlineLevel="1" thickBot="1">
      <c r="A38" s="480" t="s">
        <v>177</v>
      </c>
      <c r="B38" s="467" t="s">
        <v>345</v>
      </c>
      <c r="C38" s="413">
        <f t="shared" si="2"/>
        <v>0</v>
      </c>
      <c r="D38" s="352">
        <f t="shared" si="6"/>
        <v>0</v>
      </c>
      <c r="E38" s="414"/>
      <c r="F38" s="376"/>
      <c r="G38" s="376"/>
      <c r="H38" s="376"/>
      <c r="I38" s="378"/>
      <c r="J38" s="378"/>
      <c r="K38" s="378"/>
      <c r="L38" s="378"/>
      <c r="M38" s="376"/>
      <c r="N38" s="376"/>
      <c r="O38" s="376"/>
      <c r="P38" s="376"/>
      <c r="Q38" s="376"/>
      <c r="R38" s="375"/>
      <c r="S38" s="375"/>
      <c r="T38" s="375"/>
      <c r="U38" s="616"/>
      <c r="V38" s="666"/>
      <c r="W38" s="666"/>
      <c r="X38" s="376"/>
      <c r="Y38" s="414"/>
      <c r="Z38" s="378"/>
      <c r="AA38" s="378"/>
      <c r="AB38" s="378"/>
      <c r="AC38" s="376"/>
      <c r="AD38" s="376"/>
      <c r="AE38" s="376"/>
      <c r="AF38" s="376"/>
      <c r="AG38" s="516"/>
      <c r="AH38" s="735"/>
      <c r="AI38" s="735"/>
      <c r="AJ38" s="735"/>
      <c r="AK38" s="414"/>
      <c r="AL38" s="376"/>
      <c r="AM38" s="376"/>
      <c r="AN38" s="376"/>
      <c r="AO38" s="376"/>
      <c r="AP38" s="376"/>
      <c r="AQ38" s="376"/>
      <c r="AR38" s="377"/>
      <c r="AS38" s="379"/>
      <c r="AT38" s="366"/>
      <c r="AU38" s="366"/>
      <c r="AV38" s="366"/>
      <c r="AW38" s="366"/>
      <c r="AX38" s="366"/>
      <c r="AY38" s="366"/>
      <c r="AZ38" s="366"/>
      <c r="BA38" s="366"/>
      <c r="BB38" s="366"/>
      <c r="BC38" s="366"/>
      <c r="BD38" s="372"/>
      <c r="BE38" s="358">
        <f t="shared" si="7"/>
        <v>0</v>
      </c>
      <c r="BF38" s="359"/>
    </row>
    <row r="39" spans="1:58" ht="12.75" hidden="1" outlineLevel="1" thickBot="1">
      <c r="A39" s="479" t="s">
        <v>178</v>
      </c>
      <c r="B39" s="467" t="s">
        <v>179</v>
      </c>
      <c r="C39" s="351">
        <f t="shared" si="2"/>
        <v>0</v>
      </c>
      <c r="D39" s="352">
        <f t="shared" si="6"/>
        <v>0</v>
      </c>
      <c r="E39" s="414"/>
      <c r="F39" s="376"/>
      <c r="G39" s="376"/>
      <c r="H39" s="376"/>
      <c r="I39" s="378"/>
      <c r="J39" s="378"/>
      <c r="K39" s="378"/>
      <c r="L39" s="378"/>
      <c r="M39" s="376"/>
      <c r="N39" s="376"/>
      <c r="O39" s="376"/>
      <c r="P39" s="376"/>
      <c r="Q39" s="376"/>
      <c r="R39" s="375"/>
      <c r="S39" s="375"/>
      <c r="T39" s="375"/>
      <c r="U39" s="616"/>
      <c r="V39" s="666"/>
      <c r="W39" s="666"/>
      <c r="X39" s="376"/>
      <c r="Y39" s="414"/>
      <c r="Z39" s="378"/>
      <c r="AA39" s="378"/>
      <c r="AB39" s="378"/>
      <c r="AC39" s="376"/>
      <c r="AD39" s="376"/>
      <c r="AE39" s="376"/>
      <c r="AF39" s="376"/>
      <c r="AG39" s="516"/>
      <c r="AH39" s="735"/>
      <c r="AI39" s="735"/>
      <c r="AJ39" s="735"/>
      <c r="AK39" s="414"/>
      <c r="AL39" s="376"/>
      <c r="AM39" s="376"/>
      <c r="AN39" s="696"/>
      <c r="AO39" s="696"/>
      <c r="AP39" s="696"/>
      <c r="AQ39" s="376"/>
      <c r="AR39" s="377"/>
      <c r="AS39" s="379"/>
      <c r="AT39" s="366"/>
      <c r="AU39" s="366"/>
      <c r="AV39" s="366"/>
      <c r="AW39" s="366"/>
      <c r="AX39" s="366"/>
      <c r="AY39" s="366"/>
      <c r="AZ39" s="366"/>
      <c r="BA39" s="366"/>
      <c r="BB39" s="366"/>
      <c r="BC39" s="366"/>
      <c r="BD39" s="372"/>
      <c r="BE39" s="358">
        <f t="shared" si="7"/>
        <v>0</v>
      </c>
      <c r="BF39" s="359">
        <f t="shared" si="5"/>
        <v>0</v>
      </c>
    </row>
    <row r="40" spans="1:58" ht="12.75" hidden="1" outlineLevel="1" thickBot="1">
      <c r="A40" s="480" t="s">
        <v>180</v>
      </c>
      <c r="B40" s="467" t="s">
        <v>181</v>
      </c>
      <c r="C40" s="351">
        <f t="shared" si="2"/>
        <v>0</v>
      </c>
      <c r="D40" s="352">
        <f t="shared" si="6"/>
        <v>0</v>
      </c>
      <c r="E40" s="414"/>
      <c r="F40" s="376"/>
      <c r="G40" s="376"/>
      <c r="H40" s="376"/>
      <c r="I40" s="378"/>
      <c r="J40" s="378"/>
      <c r="K40" s="378"/>
      <c r="L40" s="378"/>
      <c r="M40" s="376"/>
      <c r="N40" s="376"/>
      <c r="O40" s="376"/>
      <c r="P40" s="376"/>
      <c r="Q40" s="376"/>
      <c r="R40" s="375"/>
      <c r="S40" s="375"/>
      <c r="T40" s="375"/>
      <c r="U40" s="616"/>
      <c r="V40" s="666"/>
      <c r="W40" s="666"/>
      <c r="X40" s="376"/>
      <c r="Y40" s="414"/>
      <c r="Z40" s="378"/>
      <c r="AA40" s="378"/>
      <c r="AB40" s="378"/>
      <c r="AC40" s="376"/>
      <c r="AD40" s="376"/>
      <c r="AE40" s="376"/>
      <c r="AF40" s="376"/>
      <c r="AG40" s="516"/>
      <c r="AH40" s="735"/>
      <c r="AI40" s="735"/>
      <c r="AJ40" s="735"/>
      <c r="AK40" s="414"/>
      <c r="AL40" s="376"/>
      <c r="AM40" s="376"/>
      <c r="AN40" s="696"/>
      <c r="AO40" s="696"/>
      <c r="AP40" s="696"/>
      <c r="AQ40" s="376"/>
      <c r="AR40" s="377"/>
      <c r="AS40" s="379"/>
      <c r="AT40" s="366"/>
      <c r="AU40" s="366"/>
      <c r="AV40" s="366"/>
      <c r="AW40" s="366"/>
      <c r="AX40" s="366"/>
      <c r="AY40" s="366"/>
      <c r="AZ40" s="366"/>
      <c r="BA40" s="366"/>
      <c r="BB40" s="366"/>
      <c r="BC40" s="366"/>
      <c r="BD40" s="372"/>
      <c r="BE40" s="358">
        <f t="shared" si="7"/>
        <v>0</v>
      </c>
      <c r="BF40" s="359">
        <f t="shared" si="5"/>
        <v>0</v>
      </c>
    </row>
    <row r="41" spans="1:58" ht="12.75" hidden="1" outlineLevel="1" thickBot="1">
      <c r="A41" s="479" t="s">
        <v>184</v>
      </c>
      <c r="B41" s="468" t="s">
        <v>233</v>
      </c>
      <c r="C41" s="351">
        <f t="shared" si="2"/>
        <v>0</v>
      </c>
      <c r="D41" s="352">
        <f t="shared" si="6"/>
        <v>0</v>
      </c>
      <c r="E41" s="381"/>
      <c r="F41" s="382"/>
      <c r="G41" s="382"/>
      <c r="H41" s="382"/>
      <c r="I41" s="386"/>
      <c r="J41" s="386"/>
      <c r="K41" s="386"/>
      <c r="L41" s="386"/>
      <c r="M41" s="384"/>
      <c r="N41" s="384"/>
      <c r="O41" s="384"/>
      <c r="P41" s="384"/>
      <c r="Q41" s="382"/>
      <c r="R41" s="383"/>
      <c r="S41" s="383"/>
      <c r="T41" s="383"/>
      <c r="U41" s="663"/>
      <c r="V41" s="666"/>
      <c r="W41" s="666"/>
      <c r="X41" s="376"/>
      <c r="Y41" s="417"/>
      <c r="Z41" s="386"/>
      <c r="AA41" s="386"/>
      <c r="AB41" s="386"/>
      <c r="AC41" s="384"/>
      <c r="AD41" s="384"/>
      <c r="AE41" s="384"/>
      <c r="AF41" s="384"/>
      <c r="AG41" s="518"/>
      <c r="AH41" s="743"/>
      <c r="AI41" s="743"/>
      <c r="AJ41" s="743"/>
      <c r="AK41" s="417"/>
      <c r="AL41" s="384"/>
      <c r="AM41" s="384"/>
      <c r="AN41" s="744"/>
      <c r="AO41" s="744"/>
      <c r="AP41" s="744"/>
      <c r="AQ41" s="382"/>
      <c r="AR41" s="385"/>
      <c r="AS41" s="388"/>
      <c r="AT41" s="387"/>
      <c r="AU41" s="387"/>
      <c r="AV41" s="387"/>
      <c r="AW41" s="387"/>
      <c r="AX41" s="387"/>
      <c r="AY41" s="387"/>
      <c r="AZ41" s="387"/>
      <c r="BA41" s="387"/>
      <c r="BB41" s="387"/>
      <c r="BC41" s="387"/>
      <c r="BD41" s="389"/>
      <c r="BE41" s="358">
        <f t="shared" si="7"/>
        <v>0</v>
      </c>
      <c r="BF41" s="359">
        <f t="shared" si="5"/>
        <v>0</v>
      </c>
    </row>
    <row r="42" spans="1:58" ht="12.75" hidden="1" outlineLevel="1" thickBot="1">
      <c r="A42" s="479" t="s">
        <v>393</v>
      </c>
      <c r="B42" s="475" t="s">
        <v>391</v>
      </c>
      <c r="C42" s="351"/>
      <c r="D42" s="352">
        <f t="shared" si="6"/>
        <v>0</v>
      </c>
      <c r="E42" s="529"/>
      <c r="F42" s="530"/>
      <c r="G42" s="530"/>
      <c r="H42" s="530"/>
      <c r="I42" s="534"/>
      <c r="J42" s="534"/>
      <c r="K42" s="534"/>
      <c r="L42" s="534"/>
      <c r="M42" s="532"/>
      <c r="N42" s="532"/>
      <c r="O42" s="532"/>
      <c r="P42" s="532"/>
      <c r="Q42" s="530"/>
      <c r="R42" s="531"/>
      <c r="S42" s="531"/>
      <c r="T42" s="531"/>
      <c r="U42" s="664"/>
      <c r="V42" s="666"/>
      <c r="W42" s="666"/>
      <c r="X42" s="376"/>
      <c r="Y42" s="537"/>
      <c r="Z42" s="534"/>
      <c r="AA42" s="534"/>
      <c r="AB42" s="534"/>
      <c r="AC42" s="532"/>
      <c r="AD42" s="532"/>
      <c r="AE42" s="532"/>
      <c r="AF42" s="532"/>
      <c r="AG42" s="536"/>
      <c r="AH42" s="748"/>
      <c r="AI42" s="748"/>
      <c r="AJ42" s="748"/>
      <c r="AK42" s="537"/>
      <c r="AL42" s="532"/>
      <c r="AM42" s="532"/>
      <c r="AN42" s="749"/>
      <c r="AO42" s="749"/>
      <c r="AP42" s="749"/>
      <c r="AQ42" s="530"/>
      <c r="AR42" s="533"/>
      <c r="AS42" s="538"/>
      <c r="AT42" s="535"/>
      <c r="AU42" s="535"/>
      <c r="AV42" s="535"/>
      <c r="AW42" s="535"/>
      <c r="AX42" s="535"/>
      <c r="AY42" s="535"/>
      <c r="AZ42" s="535"/>
      <c r="BA42" s="535"/>
      <c r="BB42" s="535"/>
      <c r="BC42" s="535"/>
      <c r="BD42" s="539"/>
      <c r="BE42" s="358">
        <f t="shared" si="7"/>
        <v>0</v>
      </c>
      <c r="BF42" s="359"/>
    </row>
    <row r="43" spans="1:58" ht="24.75" hidden="1" outlineLevel="1" thickBot="1">
      <c r="A43" s="479" t="s">
        <v>394</v>
      </c>
      <c r="B43" s="475" t="s">
        <v>392</v>
      </c>
      <c r="C43" s="351"/>
      <c r="D43" s="352">
        <f t="shared" si="6"/>
        <v>0</v>
      </c>
      <c r="E43" s="529"/>
      <c r="F43" s="530"/>
      <c r="G43" s="530"/>
      <c r="H43" s="530"/>
      <c r="I43" s="534"/>
      <c r="J43" s="534"/>
      <c r="K43" s="534"/>
      <c r="L43" s="534"/>
      <c r="M43" s="532"/>
      <c r="N43" s="532"/>
      <c r="O43" s="532"/>
      <c r="P43" s="532"/>
      <c r="Q43" s="530"/>
      <c r="R43" s="531"/>
      <c r="S43" s="531"/>
      <c r="T43" s="531"/>
      <c r="U43" s="664"/>
      <c r="V43" s="666"/>
      <c r="W43" s="666"/>
      <c r="X43" s="376"/>
      <c r="Y43" s="537"/>
      <c r="Z43" s="534"/>
      <c r="AA43" s="534"/>
      <c r="AB43" s="534"/>
      <c r="AC43" s="532"/>
      <c r="AD43" s="532"/>
      <c r="AE43" s="532"/>
      <c r="AF43" s="532"/>
      <c r="AG43" s="536"/>
      <c r="AH43" s="748"/>
      <c r="AI43" s="748"/>
      <c r="AJ43" s="748"/>
      <c r="AK43" s="537"/>
      <c r="AL43" s="532"/>
      <c r="AM43" s="532"/>
      <c r="AN43" s="749"/>
      <c r="AO43" s="749"/>
      <c r="AP43" s="749"/>
      <c r="AQ43" s="530"/>
      <c r="AR43" s="533"/>
      <c r="AS43" s="538"/>
      <c r="AT43" s="535"/>
      <c r="AU43" s="535"/>
      <c r="AV43" s="535"/>
      <c r="AW43" s="535"/>
      <c r="AX43" s="535"/>
      <c r="AY43" s="535"/>
      <c r="AZ43" s="535"/>
      <c r="BA43" s="535"/>
      <c r="BB43" s="535"/>
      <c r="BC43" s="535"/>
      <c r="BD43" s="539"/>
      <c r="BE43" s="358">
        <f t="shared" si="7"/>
        <v>0</v>
      </c>
      <c r="BF43" s="359"/>
    </row>
    <row r="44" spans="1:58" ht="12.75" collapsed="1" thickBot="1">
      <c r="A44" s="485" t="s">
        <v>101</v>
      </c>
      <c r="B44" s="465" t="s">
        <v>102</v>
      </c>
      <c r="C44" s="351">
        <f t="shared" si="2"/>
        <v>0</v>
      </c>
      <c r="D44" s="352">
        <f t="shared" si="6"/>
        <v>0</v>
      </c>
      <c r="E44" s="353"/>
      <c r="F44" s="390"/>
      <c r="G44" s="390"/>
      <c r="H44" s="390"/>
      <c r="I44" s="394"/>
      <c r="J44" s="394"/>
      <c r="K44" s="394"/>
      <c r="L44" s="394"/>
      <c r="M44" s="392"/>
      <c r="N44" s="392"/>
      <c r="O44" s="392"/>
      <c r="P44" s="392"/>
      <c r="Q44" s="390"/>
      <c r="R44" s="391"/>
      <c r="S44" s="391"/>
      <c r="T44" s="391"/>
      <c r="U44" s="660"/>
      <c r="V44" s="669"/>
      <c r="W44" s="669"/>
      <c r="X44" s="392"/>
      <c r="Y44" s="354"/>
      <c r="Z44" s="394"/>
      <c r="AA44" s="394"/>
      <c r="AB44" s="394"/>
      <c r="AC44" s="392"/>
      <c r="AD44" s="392"/>
      <c r="AE44" s="392"/>
      <c r="AF44" s="392"/>
      <c r="AG44" s="519"/>
      <c r="AH44" s="736"/>
      <c r="AI44" s="736"/>
      <c r="AJ44" s="736"/>
      <c r="AK44" s="354"/>
      <c r="AL44" s="392"/>
      <c r="AM44" s="392"/>
      <c r="AN44" s="737"/>
      <c r="AO44" s="737"/>
      <c r="AP44" s="737"/>
      <c r="AQ44" s="390"/>
      <c r="AR44" s="393"/>
      <c r="AS44" s="395"/>
      <c r="AT44" s="356"/>
      <c r="AU44" s="356"/>
      <c r="AV44" s="356"/>
      <c r="AW44" s="356"/>
      <c r="AX44" s="356"/>
      <c r="AY44" s="356"/>
      <c r="AZ44" s="356"/>
      <c r="BA44" s="356"/>
      <c r="BB44" s="356"/>
      <c r="BC44" s="356"/>
      <c r="BD44" s="357"/>
      <c r="BE44" s="358">
        <f t="shared" si="7"/>
        <v>0</v>
      </c>
      <c r="BF44" s="359">
        <f t="shared" si="5"/>
        <v>0</v>
      </c>
    </row>
    <row r="45" spans="1:58" ht="48.75" thickBot="1">
      <c r="A45" s="487" t="s">
        <v>161</v>
      </c>
      <c r="B45" s="469" t="s">
        <v>347</v>
      </c>
      <c r="C45" s="415">
        <f t="shared" si="2"/>
        <v>0</v>
      </c>
      <c r="D45" s="352">
        <f t="shared" si="6"/>
        <v>0</v>
      </c>
      <c r="E45" s="416"/>
      <c r="F45" s="403"/>
      <c r="G45" s="403"/>
      <c r="H45" s="403"/>
      <c r="I45" s="401"/>
      <c r="J45" s="401"/>
      <c r="K45" s="401"/>
      <c r="L45" s="401"/>
      <c r="M45" s="403"/>
      <c r="N45" s="403"/>
      <c r="O45" s="403"/>
      <c r="P45" s="403"/>
      <c r="Q45" s="403"/>
      <c r="R45" s="419"/>
      <c r="S45" s="419"/>
      <c r="T45" s="419"/>
      <c r="U45" s="665"/>
      <c r="V45" s="667"/>
      <c r="W45" s="667"/>
      <c r="X45" s="403"/>
      <c r="Y45" s="416"/>
      <c r="Z45" s="401"/>
      <c r="AA45" s="401"/>
      <c r="AB45" s="401"/>
      <c r="AC45" s="403"/>
      <c r="AD45" s="403"/>
      <c r="AE45" s="403"/>
      <c r="AF45" s="403"/>
      <c r="AG45" s="523"/>
      <c r="AH45" s="750"/>
      <c r="AI45" s="750"/>
      <c r="AJ45" s="750"/>
      <c r="AK45" s="416"/>
      <c r="AL45" s="403"/>
      <c r="AM45" s="403"/>
      <c r="AN45" s="403"/>
      <c r="AO45" s="403"/>
      <c r="AP45" s="403"/>
      <c r="AQ45" s="403"/>
      <c r="AR45" s="400"/>
      <c r="AS45" s="630" t="s">
        <v>416</v>
      </c>
      <c r="AT45" s="402"/>
      <c r="AU45" s="402"/>
      <c r="AV45" s="402"/>
      <c r="AW45" s="402"/>
      <c r="AX45" s="402"/>
      <c r="AY45" s="402"/>
      <c r="AZ45" s="402"/>
      <c r="BA45" s="402"/>
      <c r="BB45" s="402"/>
      <c r="BC45" s="402"/>
      <c r="BD45" s="405"/>
      <c r="BE45" s="358">
        <f t="shared" si="7"/>
        <v>0</v>
      </c>
      <c r="BF45" s="406">
        <f t="shared" si="5"/>
        <v>0</v>
      </c>
    </row>
    <row r="46" spans="1:58" ht="24.75" thickBot="1">
      <c r="A46" s="479" t="s">
        <v>104</v>
      </c>
      <c r="B46" s="470" t="s">
        <v>105</v>
      </c>
      <c r="C46" s="413">
        <f t="shared" si="2"/>
        <v>60</v>
      </c>
      <c r="D46" s="352">
        <f t="shared" si="6"/>
        <v>0</v>
      </c>
      <c r="E46" s="414"/>
      <c r="F46" s="376"/>
      <c r="G46" s="376"/>
      <c r="H46" s="376"/>
      <c r="I46" s="378"/>
      <c r="J46" s="378"/>
      <c r="K46" s="378"/>
      <c r="L46" s="378"/>
      <c r="M46" s="376"/>
      <c r="N46" s="376"/>
      <c r="O46" s="376"/>
      <c r="P46" s="376"/>
      <c r="Q46" s="376"/>
      <c r="R46" s="375"/>
      <c r="S46" s="375"/>
      <c r="T46" s="375"/>
      <c r="U46" s="616"/>
      <c r="V46" s="666"/>
      <c r="W46" s="666"/>
      <c r="X46" s="376">
        <v>4</v>
      </c>
      <c r="Y46" s="414">
        <v>4</v>
      </c>
      <c r="Z46" s="378"/>
      <c r="AA46" s="378"/>
      <c r="AB46" s="378"/>
      <c r="AC46" s="376">
        <v>4</v>
      </c>
      <c r="AD46" s="376">
        <v>4</v>
      </c>
      <c r="AE46" s="376">
        <v>4</v>
      </c>
      <c r="AF46" s="376">
        <v>4</v>
      </c>
      <c r="AG46" s="516">
        <v>4</v>
      </c>
      <c r="AH46" s="516">
        <v>4</v>
      </c>
      <c r="AI46" s="516">
        <v>4</v>
      </c>
      <c r="AJ46" s="376">
        <v>4</v>
      </c>
      <c r="AK46" s="376">
        <v>4</v>
      </c>
      <c r="AL46" s="376">
        <v>4</v>
      </c>
      <c r="AM46" s="376">
        <v>4</v>
      </c>
      <c r="AN46" s="376">
        <v>4</v>
      </c>
      <c r="AO46" s="376">
        <v>4</v>
      </c>
      <c r="AP46" s="376"/>
      <c r="AQ46" s="627"/>
      <c r="AR46" s="377"/>
      <c r="AS46" s="379" t="s">
        <v>413</v>
      </c>
      <c r="AT46" s="366"/>
      <c r="AU46" s="366"/>
      <c r="AV46" s="366"/>
      <c r="AW46" s="366"/>
      <c r="AX46" s="366"/>
      <c r="AY46" s="366"/>
      <c r="AZ46" s="366"/>
      <c r="BA46" s="366"/>
      <c r="BB46" s="366"/>
      <c r="BC46" s="366"/>
      <c r="BD46" s="372"/>
      <c r="BE46" s="358">
        <f t="shared" si="7"/>
        <v>60</v>
      </c>
      <c r="BF46" s="359">
        <f t="shared" si="5"/>
        <v>60</v>
      </c>
    </row>
    <row r="47" spans="1:58" ht="48.75" thickBot="1">
      <c r="A47" s="479" t="s">
        <v>135</v>
      </c>
      <c r="B47" s="471" t="s">
        <v>196</v>
      </c>
      <c r="C47" s="351">
        <f t="shared" si="2"/>
        <v>75</v>
      </c>
      <c r="D47" s="352">
        <f t="shared" si="6"/>
        <v>39</v>
      </c>
      <c r="E47" s="373">
        <v>3</v>
      </c>
      <c r="F47" s="373">
        <v>3</v>
      </c>
      <c r="G47" s="373">
        <v>3</v>
      </c>
      <c r="H47" s="373">
        <v>3</v>
      </c>
      <c r="I47" s="442"/>
      <c r="J47" s="442"/>
      <c r="K47" s="442"/>
      <c r="L47" s="442"/>
      <c r="M47" s="414">
        <v>3</v>
      </c>
      <c r="N47" s="414">
        <v>3</v>
      </c>
      <c r="O47" s="414">
        <v>3</v>
      </c>
      <c r="P47" s="414">
        <v>3</v>
      </c>
      <c r="Q47" s="374">
        <v>3</v>
      </c>
      <c r="R47" s="374">
        <v>3</v>
      </c>
      <c r="S47" s="374">
        <v>3</v>
      </c>
      <c r="T47" s="374">
        <v>3</v>
      </c>
      <c r="U47" s="521">
        <v>3</v>
      </c>
      <c r="V47" s="666"/>
      <c r="W47" s="666"/>
      <c r="X47" s="376">
        <v>2</v>
      </c>
      <c r="Y47" s="414">
        <v>2</v>
      </c>
      <c r="Z47" s="378"/>
      <c r="AA47" s="378"/>
      <c r="AB47" s="378"/>
      <c r="AC47" s="376">
        <v>2</v>
      </c>
      <c r="AD47" s="376">
        <v>2</v>
      </c>
      <c r="AE47" s="696">
        <v>2</v>
      </c>
      <c r="AF47" s="696">
        <v>2</v>
      </c>
      <c r="AG47" s="741">
        <v>2</v>
      </c>
      <c r="AH47" s="741">
        <v>2</v>
      </c>
      <c r="AI47" s="741">
        <v>2</v>
      </c>
      <c r="AJ47" s="696">
        <v>2</v>
      </c>
      <c r="AK47" s="696">
        <v>2</v>
      </c>
      <c r="AL47" s="696">
        <v>2</v>
      </c>
      <c r="AM47" s="696">
        <v>2</v>
      </c>
      <c r="AN47" s="696">
        <v>2</v>
      </c>
      <c r="AO47" s="696">
        <v>2</v>
      </c>
      <c r="AP47" s="696">
        <v>3</v>
      </c>
      <c r="AQ47" s="627">
        <v>3</v>
      </c>
      <c r="AR47" s="377"/>
      <c r="AS47" s="559" t="s">
        <v>411</v>
      </c>
      <c r="AT47" s="366"/>
      <c r="AU47" s="366"/>
      <c r="AV47" s="366"/>
      <c r="AW47" s="366"/>
      <c r="AX47" s="366"/>
      <c r="AY47" s="366"/>
      <c r="AZ47" s="366"/>
      <c r="BA47" s="366"/>
      <c r="BB47" s="366"/>
      <c r="BC47" s="366"/>
      <c r="BD47" s="372"/>
      <c r="BE47" s="358">
        <f t="shared" si="7"/>
        <v>36</v>
      </c>
      <c r="BF47" s="359">
        <f t="shared" si="5"/>
        <v>75</v>
      </c>
    </row>
    <row r="48" spans="1:58" ht="42" customHeight="1" thickBot="1">
      <c r="A48" s="479" t="s">
        <v>136</v>
      </c>
      <c r="B48" s="472" t="s">
        <v>106</v>
      </c>
      <c r="C48" s="351">
        <f t="shared" si="2"/>
        <v>60</v>
      </c>
      <c r="D48" s="352">
        <f t="shared" si="6"/>
        <v>26</v>
      </c>
      <c r="E48" s="373">
        <v>2</v>
      </c>
      <c r="F48" s="373">
        <v>2</v>
      </c>
      <c r="G48" s="373">
        <v>2</v>
      </c>
      <c r="H48" s="373">
        <v>2</v>
      </c>
      <c r="I48" s="442"/>
      <c r="J48" s="442"/>
      <c r="K48" s="442"/>
      <c r="L48" s="442"/>
      <c r="M48" s="414">
        <v>2</v>
      </c>
      <c r="N48" s="414">
        <v>2</v>
      </c>
      <c r="O48" s="414">
        <v>2</v>
      </c>
      <c r="P48" s="414">
        <v>2</v>
      </c>
      <c r="Q48" s="374">
        <v>2</v>
      </c>
      <c r="R48" s="374">
        <v>2</v>
      </c>
      <c r="S48" s="374">
        <v>2</v>
      </c>
      <c r="T48" s="374">
        <v>2</v>
      </c>
      <c r="U48" s="521">
        <v>2</v>
      </c>
      <c r="V48" s="666"/>
      <c r="W48" s="666"/>
      <c r="X48" s="376">
        <v>2</v>
      </c>
      <c r="Y48" s="414">
        <v>2</v>
      </c>
      <c r="Z48" s="378"/>
      <c r="AA48" s="378"/>
      <c r="AB48" s="378"/>
      <c r="AC48" s="376">
        <v>2</v>
      </c>
      <c r="AD48" s="376">
        <v>2</v>
      </c>
      <c r="AE48" s="696">
        <v>2</v>
      </c>
      <c r="AF48" s="696">
        <v>2</v>
      </c>
      <c r="AG48" s="741">
        <v>2</v>
      </c>
      <c r="AH48" s="741">
        <v>2</v>
      </c>
      <c r="AI48" s="741">
        <v>2</v>
      </c>
      <c r="AJ48" s="696">
        <v>2</v>
      </c>
      <c r="AK48" s="696">
        <v>2</v>
      </c>
      <c r="AL48" s="696">
        <v>2</v>
      </c>
      <c r="AM48" s="696">
        <v>2</v>
      </c>
      <c r="AN48" s="696">
        <v>2</v>
      </c>
      <c r="AO48" s="696">
        <v>2</v>
      </c>
      <c r="AP48" s="696">
        <v>2</v>
      </c>
      <c r="AQ48" s="627">
        <v>2</v>
      </c>
      <c r="AR48" s="377"/>
      <c r="AS48" s="379" t="s">
        <v>411</v>
      </c>
      <c r="AT48" s="366"/>
      <c r="AU48" s="366"/>
      <c r="AV48" s="366"/>
      <c r="AW48" s="366"/>
      <c r="AX48" s="366"/>
      <c r="AY48" s="366"/>
      <c r="AZ48" s="366"/>
      <c r="BA48" s="366"/>
      <c r="BB48" s="366"/>
      <c r="BC48" s="366"/>
      <c r="BD48" s="372"/>
      <c r="BE48" s="358">
        <f t="shared" si="7"/>
        <v>34</v>
      </c>
      <c r="BF48" s="359">
        <f t="shared" si="5"/>
        <v>60</v>
      </c>
    </row>
    <row r="49" spans="1:58" ht="36.75" thickBot="1">
      <c r="A49" s="553" t="s">
        <v>399</v>
      </c>
      <c r="B49" s="553" t="s">
        <v>428</v>
      </c>
      <c r="C49" s="413">
        <f t="shared" si="2"/>
        <v>36</v>
      </c>
      <c r="D49" s="352">
        <f t="shared" si="6"/>
        <v>36</v>
      </c>
      <c r="E49" s="414"/>
      <c r="F49" s="376"/>
      <c r="G49" s="376"/>
      <c r="H49" s="376"/>
      <c r="I49" s="378"/>
      <c r="J49" s="378"/>
      <c r="K49" s="627">
        <v>36</v>
      </c>
      <c r="L49" s="378" t="s">
        <v>413</v>
      </c>
      <c r="M49" s="479"/>
      <c r="N49" s="479"/>
      <c r="O49" s="376"/>
      <c r="P49" s="376"/>
      <c r="Q49" s="376"/>
      <c r="R49" s="375"/>
      <c r="S49" s="375"/>
      <c r="T49" s="375"/>
      <c r="U49" s="375"/>
      <c r="V49" s="402"/>
      <c r="W49" s="402"/>
      <c r="X49" s="403"/>
      <c r="Y49" s="376"/>
      <c r="Z49" s="378"/>
      <c r="AA49" s="378"/>
      <c r="AB49" s="378"/>
      <c r="AC49" s="376"/>
      <c r="AD49" s="376"/>
      <c r="AE49" s="376"/>
      <c r="AF49" s="376"/>
      <c r="AG49" s="516"/>
      <c r="AH49" s="735"/>
      <c r="AI49" s="735"/>
      <c r="AJ49" s="735"/>
      <c r="AK49" s="414"/>
      <c r="AL49" s="376"/>
      <c r="AM49" s="376"/>
      <c r="AN49" s="376"/>
      <c r="AO49" s="376"/>
      <c r="AP49" s="376"/>
      <c r="AQ49" s="376"/>
      <c r="AR49" s="377"/>
      <c r="AS49" s="379"/>
      <c r="AT49" s="366"/>
      <c r="AU49" s="366"/>
      <c r="AV49" s="366"/>
      <c r="AW49" s="366"/>
      <c r="AX49" s="366"/>
      <c r="AY49" s="366"/>
      <c r="AZ49" s="366"/>
      <c r="BA49" s="366"/>
      <c r="BB49" s="366"/>
      <c r="BC49" s="366"/>
      <c r="BD49" s="372"/>
      <c r="BE49" s="358">
        <f t="shared" si="7"/>
        <v>0</v>
      </c>
      <c r="BF49" s="359">
        <f t="shared" si="5"/>
        <v>36</v>
      </c>
    </row>
    <row r="50" spans="1:58" ht="72.75" thickBot="1">
      <c r="A50" s="554" t="s">
        <v>400</v>
      </c>
      <c r="B50" s="553" t="s">
        <v>401</v>
      </c>
      <c r="C50" s="413">
        <f t="shared" si="2"/>
        <v>108</v>
      </c>
      <c r="D50" s="352">
        <f t="shared" si="6"/>
        <v>72</v>
      </c>
      <c r="E50" s="417"/>
      <c r="F50" s="384"/>
      <c r="G50" s="384"/>
      <c r="H50" s="384"/>
      <c r="I50" s="386">
        <v>36</v>
      </c>
      <c r="J50" s="386">
        <v>36</v>
      </c>
      <c r="K50" s="386"/>
      <c r="L50" s="386"/>
      <c r="M50" s="384"/>
      <c r="N50" s="384"/>
      <c r="O50" s="384"/>
      <c r="P50" s="384"/>
      <c r="Q50" s="384"/>
      <c r="R50" s="383"/>
      <c r="S50" s="383"/>
      <c r="T50" s="383"/>
      <c r="U50" s="383"/>
      <c r="V50" s="387"/>
      <c r="W50" s="387"/>
      <c r="X50" s="384"/>
      <c r="Y50" s="384"/>
      <c r="Z50" s="386"/>
      <c r="AA50" s="386"/>
      <c r="AB50" s="656">
        <v>36</v>
      </c>
      <c r="AC50" s="384" t="s">
        <v>413</v>
      </c>
      <c r="AD50" s="384"/>
      <c r="AE50" s="384"/>
      <c r="AF50" s="384"/>
      <c r="AG50" s="518"/>
      <c r="AH50" s="743"/>
      <c r="AI50" s="743"/>
      <c r="AJ50" s="743"/>
      <c r="AK50" s="417"/>
      <c r="AL50" s="384"/>
      <c r="AM50" s="384"/>
      <c r="AN50" s="384"/>
      <c r="AO50" s="384"/>
      <c r="AP50" s="384"/>
      <c r="AQ50" s="384"/>
      <c r="AR50" s="385"/>
      <c r="AS50" s="388"/>
      <c r="AT50" s="371"/>
      <c r="AU50" s="371"/>
      <c r="AV50" s="371"/>
      <c r="AW50" s="387"/>
      <c r="AX50" s="387"/>
      <c r="AY50" s="387"/>
      <c r="AZ50" s="387"/>
      <c r="BA50" s="387"/>
      <c r="BB50" s="387"/>
      <c r="BC50" s="387"/>
      <c r="BD50" s="389"/>
      <c r="BE50" s="358">
        <f t="shared" si="7"/>
        <v>36</v>
      </c>
      <c r="BF50" s="359">
        <f t="shared" si="5"/>
        <v>108</v>
      </c>
    </row>
    <row r="51" spans="1:58" ht="24.75" thickBot="1">
      <c r="A51" s="487" t="s">
        <v>107</v>
      </c>
      <c r="B51" s="473" t="s">
        <v>108</v>
      </c>
      <c r="C51" s="418">
        <f t="shared" si="2"/>
        <v>0</v>
      </c>
      <c r="D51" s="352">
        <f t="shared" si="6"/>
        <v>0</v>
      </c>
      <c r="E51" s="416"/>
      <c r="F51" s="403"/>
      <c r="G51" s="403"/>
      <c r="H51" s="403"/>
      <c r="I51" s="401"/>
      <c r="J51" s="401"/>
      <c r="K51" s="401"/>
      <c r="L51" s="401"/>
      <c r="M51" s="403"/>
      <c r="N51" s="403"/>
      <c r="O51" s="403"/>
      <c r="P51" s="403"/>
      <c r="Q51" s="403"/>
      <c r="R51" s="419"/>
      <c r="S51" s="419"/>
      <c r="T51" s="419"/>
      <c r="U51" s="419"/>
      <c r="V51" s="402"/>
      <c r="W51" s="402"/>
      <c r="X51" s="403"/>
      <c r="Y51" s="403"/>
      <c r="Z51" s="401"/>
      <c r="AA51" s="401"/>
      <c r="AB51" s="401"/>
      <c r="AC51" s="403"/>
      <c r="AD51" s="403"/>
      <c r="AE51" s="403"/>
      <c r="AF51" s="403"/>
      <c r="AG51" s="523"/>
      <c r="AH51" s="750"/>
      <c r="AI51" s="750"/>
      <c r="AJ51" s="750"/>
      <c r="AK51" s="416"/>
      <c r="AL51" s="403"/>
      <c r="AM51" s="403"/>
      <c r="AN51" s="738"/>
      <c r="AO51" s="738"/>
      <c r="AP51" s="738"/>
      <c r="AQ51" s="403"/>
      <c r="AR51" s="400"/>
      <c r="AS51" s="404"/>
      <c r="AT51" s="366"/>
      <c r="AU51" s="366"/>
      <c r="AV51" s="366"/>
      <c r="AW51" s="412"/>
      <c r="AX51" s="412"/>
      <c r="AY51" s="412"/>
      <c r="AZ51" s="412"/>
      <c r="BA51" s="412"/>
      <c r="BB51" s="412"/>
      <c r="BC51" s="412"/>
      <c r="BD51" s="420"/>
      <c r="BE51" s="358">
        <f t="shared" si="7"/>
        <v>0</v>
      </c>
      <c r="BF51" s="421">
        <f t="shared" si="5"/>
        <v>0</v>
      </c>
    </row>
    <row r="52" spans="1:58" ht="48.75" thickBot="1">
      <c r="A52" s="479" t="s">
        <v>109</v>
      </c>
      <c r="B52" s="474" t="s">
        <v>110</v>
      </c>
      <c r="C52" s="422">
        <f t="shared" si="2"/>
        <v>30</v>
      </c>
      <c r="D52" s="352">
        <f t="shared" si="6"/>
        <v>0</v>
      </c>
      <c r="E52" s="414"/>
      <c r="F52" s="376"/>
      <c r="G52" s="376"/>
      <c r="H52" s="376"/>
      <c r="I52" s="378"/>
      <c r="J52" s="378"/>
      <c r="K52" s="378"/>
      <c r="L52" s="378"/>
      <c r="M52" s="376"/>
      <c r="N52" s="376"/>
      <c r="O52" s="376"/>
      <c r="P52" s="376"/>
      <c r="Q52" s="376"/>
      <c r="R52" s="375"/>
      <c r="S52" s="375"/>
      <c r="T52" s="375"/>
      <c r="U52" s="375"/>
      <c r="V52" s="366"/>
      <c r="W52" s="366"/>
      <c r="X52" s="376">
        <v>2</v>
      </c>
      <c r="Y52" s="376">
        <v>2</v>
      </c>
      <c r="Z52" s="378"/>
      <c r="AA52" s="378"/>
      <c r="AB52" s="378"/>
      <c r="AC52" s="376">
        <v>2</v>
      </c>
      <c r="AD52" s="376">
        <v>2</v>
      </c>
      <c r="AE52" s="376">
        <v>2</v>
      </c>
      <c r="AF52" s="376">
        <v>2</v>
      </c>
      <c r="AG52" s="516">
        <v>2</v>
      </c>
      <c r="AH52" s="516">
        <v>2</v>
      </c>
      <c r="AI52" s="516">
        <v>2</v>
      </c>
      <c r="AJ52" s="376">
        <v>2</v>
      </c>
      <c r="AK52" s="376">
        <v>2</v>
      </c>
      <c r="AL52" s="376">
        <v>2</v>
      </c>
      <c r="AM52" s="376">
        <v>2</v>
      </c>
      <c r="AN52" s="376">
        <v>2</v>
      </c>
      <c r="AO52" s="376">
        <v>2</v>
      </c>
      <c r="AP52" s="376"/>
      <c r="AQ52" s="376"/>
      <c r="AR52" s="377"/>
      <c r="AS52" s="379"/>
      <c r="AT52" s="366"/>
      <c r="AU52" s="366"/>
      <c r="AV52" s="366"/>
      <c r="AW52" s="371"/>
      <c r="AX52" s="371"/>
      <c r="AY52" s="371"/>
      <c r="AZ52" s="371"/>
      <c r="BA52" s="371"/>
      <c r="BB52" s="371"/>
      <c r="BC52" s="371"/>
      <c r="BD52" s="423"/>
      <c r="BE52" s="358">
        <f t="shared" si="7"/>
        <v>30</v>
      </c>
      <c r="BF52" s="424">
        <f t="shared" si="5"/>
        <v>30</v>
      </c>
    </row>
    <row r="53" spans="1:58" ht="36.75" thickBot="1">
      <c r="A53" s="479" t="s">
        <v>133</v>
      </c>
      <c r="B53" s="474" t="s">
        <v>111</v>
      </c>
      <c r="C53" s="422">
        <f t="shared" si="2"/>
        <v>0</v>
      </c>
      <c r="D53" s="352">
        <f t="shared" si="6"/>
        <v>0</v>
      </c>
      <c r="E53" s="414"/>
      <c r="F53" s="376"/>
      <c r="G53" s="376"/>
      <c r="H53" s="376"/>
      <c r="I53" s="378"/>
      <c r="J53" s="378"/>
      <c r="K53" s="378"/>
      <c r="L53" s="378"/>
      <c r="M53" s="376"/>
      <c r="N53" s="376"/>
      <c r="O53" s="376"/>
      <c r="P53" s="376"/>
      <c r="Q53" s="376"/>
      <c r="R53" s="375"/>
      <c r="S53" s="375"/>
      <c r="T53" s="375"/>
      <c r="U53" s="375"/>
      <c r="V53" s="366"/>
      <c r="W53" s="366"/>
      <c r="X53" s="376"/>
      <c r="Y53" s="376"/>
      <c r="Z53" s="378"/>
      <c r="AA53" s="378"/>
      <c r="AB53" s="378"/>
      <c r="AC53" s="376"/>
      <c r="AD53" s="376"/>
      <c r="AE53" s="376"/>
      <c r="AF53" s="376"/>
      <c r="AG53" s="516"/>
      <c r="AH53" s="735"/>
      <c r="AI53" s="735"/>
      <c r="AJ53" s="735"/>
      <c r="AK53" s="414"/>
      <c r="AL53" s="376"/>
      <c r="AM53" s="376"/>
      <c r="AN53" s="696"/>
      <c r="AO53" s="696"/>
      <c r="AP53" s="696"/>
      <c r="AQ53" s="376"/>
      <c r="AR53" s="377"/>
      <c r="AS53" s="379"/>
      <c r="AT53" s="366"/>
      <c r="AU53" s="366"/>
      <c r="AV53" s="366"/>
      <c r="AW53" s="371"/>
      <c r="AX53" s="371"/>
      <c r="AY53" s="371"/>
      <c r="AZ53" s="371"/>
      <c r="BA53" s="371"/>
      <c r="BB53" s="371"/>
      <c r="BC53" s="371"/>
      <c r="BD53" s="423"/>
      <c r="BE53" s="358">
        <f t="shared" si="7"/>
        <v>0</v>
      </c>
      <c r="BF53" s="424">
        <f t="shared" si="5"/>
        <v>0</v>
      </c>
    </row>
    <row r="54" spans="1:58" ht="60.75" thickBot="1">
      <c r="A54" s="479" t="s">
        <v>134</v>
      </c>
      <c r="B54" s="474" t="s">
        <v>348</v>
      </c>
      <c r="C54" s="422">
        <f t="shared" si="2"/>
        <v>0</v>
      </c>
      <c r="D54" s="352">
        <f t="shared" si="6"/>
        <v>0</v>
      </c>
      <c r="E54" s="414"/>
      <c r="F54" s="376"/>
      <c r="G54" s="376"/>
      <c r="H54" s="376"/>
      <c r="I54" s="378"/>
      <c r="J54" s="378"/>
      <c r="K54" s="378"/>
      <c r="L54" s="378"/>
      <c r="M54" s="376"/>
      <c r="N54" s="376"/>
      <c r="O54" s="376"/>
      <c r="P54" s="376"/>
      <c r="Q54" s="376"/>
      <c r="R54" s="375"/>
      <c r="S54" s="375"/>
      <c r="T54" s="375"/>
      <c r="U54" s="375"/>
      <c r="V54" s="366"/>
      <c r="W54" s="366"/>
      <c r="X54" s="376"/>
      <c r="Y54" s="376"/>
      <c r="Z54" s="378"/>
      <c r="AA54" s="378"/>
      <c r="AB54" s="378"/>
      <c r="AC54" s="376"/>
      <c r="AD54" s="376"/>
      <c r="AE54" s="376"/>
      <c r="AF54" s="376"/>
      <c r="AG54" s="516"/>
      <c r="AH54" s="735"/>
      <c r="AI54" s="735"/>
      <c r="AJ54" s="735"/>
      <c r="AK54" s="414"/>
      <c r="AL54" s="376"/>
      <c r="AM54" s="376"/>
      <c r="AN54" s="696"/>
      <c r="AO54" s="696"/>
      <c r="AP54" s="696"/>
      <c r="AQ54" s="376"/>
      <c r="AR54" s="377"/>
      <c r="AS54" s="379"/>
      <c r="AT54" s="366"/>
      <c r="AU54" s="366"/>
      <c r="AV54" s="366"/>
      <c r="AW54" s="371"/>
      <c r="AX54" s="371"/>
      <c r="AY54" s="371"/>
      <c r="AZ54" s="371"/>
      <c r="BA54" s="371"/>
      <c r="BB54" s="371"/>
      <c r="BC54" s="371"/>
      <c r="BD54" s="423"/>
      <c r="BE54" s="358">
        <f t="shared" si="7"/>
        <v>0</v>
      </c>
      <c r="BF54" s="424">
        <f t="shared" si="5"/>
        <v>0</v>
      </c>
    </row>
    <row r="55" spans="1:58" ht="36.75" thickBot="1">
      <c r="A55" s="479" t="s">
        <v>113</v>
      </c>
      <c r="B55" s="474" t="s">
        <v>349</v>
      </c>
      <c r="C55" s="422">
        <f t="shared" si="2"/>
        <v>0</v>
      </c>
      <c r="D55" s="352">
        <f t="shared" si="6"/>
        <v>0</v>
      </c>
      <c r="E55" s="414"/>
      <c r="F55" s="376"/>
      <c r="G55" s="376"/>
      <c r="H55" s="376"/>
      <c r="I55" s="378"/>
      <c r="J55" s="378"/>
      <c r="K55" s="378"/>
      <c r="L55" s="378"/>
      <c r="M55" s="376"/>
      <c r="N55" s="376"/>
      <c r="O55" s="376"/>
      <c r="P55" s="376"/>
      <c r="Q55" s="376"/>
      <c r="R55" s="375"/>
      <c r="S55" s="375"/>
      <c r="T55" s="375"/>
      <c r="U55" s="375"/>
      <c r="V55" s="366"/>
      <c r="W55" s="366"/>
      <c r="X55" s="376"/>
      <c r="Y55" s="376"/>
      <c r="Z55" s="378"/>
      <c r="AA55" s="378"/>
      <c r="AB55" s="378"/>
      <c r="AC55" s="376"/>
      <c r="AD55" s="376"/>
      <c r="AE55" s="376"/>
      <c r="AF55" s="376"/>
      <c r="AG55" s="516"/>
      <c r="AH55" s="735"/>
      <c r="AI55" s="735"/>
      <c r="AJ55" s="735"/>
      <c r="AK55" s="414"/>
      <c r="AL55" s="376"/>
      <c r="AM55" s="376"/>
      <c r="AN55" s="696"/>
      <c r="AO55" s="696"/>
      <c r="AP55" s="696"/>
      <c r="AQ55" s="376"/>
      <c r="AR55" s="377"/>
      <c r="AS55" s="379"/>
      <c r="AT55" s="366"/>
      <c r="AU55" s="366"/>
      <c r="AV55" s="366"/>
      <c r="AW55" s="371"/>
      <c r="AX55" s="371"/>
      <c r="AY55" s="371"/>
      <c r="AZ55" s="371"/>
      <c r="BA55" s="371"/>
      <c r="BB55" s="371"/>
      <c r="BC55" s="371"/>
      <c r="BD55" s="423"/>
      <c r="BE55" s="358">
        <f t="shared" si="7"/>
        <v>0</v>
      </c>
      <c r="BF55" s="424">
        <f t="shared" si="5"/>
        <v>0</v>
      </c>
    </row>
    <row r="56" spans="1:58" ht="36.75" thickBot="1">
      <c r="A56" s="479" t="s">
        <v>115</v>
      </c>
      <c r="B56" s="474" t="s">
        <v>350</v>
      </c>
      <c r="C56" s="425">
        <f t="shared" si="2"/>
        <v>30</v>
      </c>
      <c r="D56" s="352">
        <f t="shared" si="6"/>
        <v>0</v>
      </c>
      <c r="E56" s="414"/>
      <c r="F56" s="376"/>
      <c r="G56" s="376"/>
      <c r="H56" s="376"/>
      <c r="I56" s="378"/>
      <c r="J56" s="378"/>
      <c r="K56" s="378"/>
      <c r="L56" s="378"/>
      <c r="M56" s="376"/>
      <c r="N56" s="376"/>
      <c r="O56" s="376"/>
      <c r="P56" s="376"/>
      <c r="Q56" s="376"/>
      <c r="R56" s="375"/>
      <c r="S56" s="375"/>
      <c r="T56" s="375"/>
      <c r="U56" s="375"/>
      <c r="V56" s="366"/>
      <c r="W56" s="366"/>
      <c r="X56" s="376">
        <v>2</v>
      </c>
      <c r="Y56" s="376">
        <v>2</v>
      </c>
      <c r="Z56" s="378"/>
      <c r="AA56" s="378"/>
      <c r="AB56" s="378"/>
      <c r="AC56" s="376">
        <v>2</v>
      </c>
      <c r="AD56" s="376">
        <v>2</v>
      </c>
      <c r="AE56" s="376">
        <v>2</v>
      </c>
      <c r="AF56" s="376">
        <v>2</v>
      </c>
      <c r="AG56" s="516">
        <v>2</v>
      </c>
      <c r="AH56" s="516">
        <v>2</v>
      </c>
      <c r="AI56" s="516">
        <v>2</v>
      </c>
      <c r="AJ56" s="376">
        <v>2</v>
      </c>
      <c r="AK56" s="376">
        <v>2</v>
      </c>
      <c r="AL56" s="376">
        <v>2</v>
      </c>
      <c r="AM56" s="376">
        <v>2</v>
      </c>
      <c r="AN56" s="376">
        <v>2</v>
      </c>
      <c r="AO56" s="376">
        <v>2</v>
      </c>
      <c r="AP56" s="376"/>
      <c r="AQ56" s="376"/>
      <c r="AR56" s="377"/>
      <c r="AS56" s="379"/>
      <c r="AT56" s="366"/>
      <c r="AU56" s="366"/>
      <c r="AV56" s="366"/>
      <c r="AW56" s="371"/>
      <c r="AX56" s="371"/>
      <c r="AY56" s="371"/>
      <c r="AZ56" s="371"/>
      <c r="BA56" s="371"/>
      <c r="BB56" s="371"/>
      <c r="BC56" s="371"/>
      <c r="BD56" s="423"/>
      <c r="BE56" s="358">
        <f t="shared" si="7"/>
        <v>30</v>
      </c>
      <c r="BF56" s="424">
        <f t="shared" si="5"/>
        <v>30</v>
      </c>
    </row>
    <row r="57" spans="1:58" ht="36.75" thickBot="1">
      <c r="A57" s="479" t="s">
        <v>359</v>
      </c>
      <c r="B57" s="474" t="s">
        <v>128</v>
      </c>
      <c r="C57" s="422">
        <f t="shared" si="2"/>
        <v>30</v>
      </c>
      <c r="D57" s="352">
        <f t="shared" si="6"/>
        <v>0</v>
      </c>
      <c r="E57" s="414"/>
      <c r="F57" s="376"/>
      <c r="G57" s="376"/>
      <c r="H57" s="376"/>
      <c r="I57" s="378"/>
      <c r="J57" s="378"/>
      <c r="K57" s="378"/>
      <c r="L57" s="378"/>
      <c r="M57" s="376"/>
      <c r="N57" s="376"/>
      <c r="O57" s="376"/>
      <c r="P57" s="376"/>
      <c r="Q57" s="376"/>
      <c r="R57" s="375"/>
      <c r="S57" s="375"/>
      <c r="T57" s="375"/>
      <c r="U57" s="375"/>
      <c r="V57" s="366"/>
      <c r="W57" s="366"/>
      <c r="X57" s="376">
        <v>2</v>
      </c>
      <c r="Y57" s="376">
        <v>2</v>
      </c>
      <c r="Z57" s="378"/>
      <c r="AA57" s="378"/>
      <c r="AB57" s="378"/>
      <c r="AC57" s="376">
        <v>2</v>
      </c>
      <c r="AD57" s="376">
        <v>2</v>
      </c>
      <c r="AE57" s="376">
        <v>2</v>
      </c>
      <c r="AF57" s="376">
        <v>2</v>
      </c>
      <c r="AG57" s="516">
        <v>2</v>
      </c>
      <c r="AH57" s="516">
        <v>2</v>
      </c>
      <c r="AI57" s="516">
        <v>2</v>
      </c>
      <c r="AJ57" s="376">
        <v>2</v>
      </c>
      <c r="AK57" s="376">
        <v>2</v>
      </c>
      <c r="AL57" s="376">
        <v>2</v>
      </c>
      <c r="AM57" s="376">
        <v>2</v>
      </c>
      <c r="AN57" s="376">
        <v>2</v>
      </c>
      <c r="AO57" s="376">
        <v>2</v>
      </c>
      <c r="AP57" s="376"/>
      <c r="AQ57" s="376"/>
      <c r="AR57" s="377"/>
      <c r="AS57" s="379"/>
      <c r="AT57" s="366"/>
      <c r="AU57" s="366"/>
      <c r="AV57" s="366"/>
      <c r="AW57" s="366"/>
      <c r="AX57" s="366"/>
      <c r="AY57" s="366"/>
      <c r="AZ57" s="366"/>
      <c r="BA57" s="366"/>
      <c r="BB57" s="366"/>
      <c r="BC57" s="366"/>
      <c r="BD57" s="372"/>
      <c r="BE57" s="358">
        <f t="shared" si="7"/>
        <v>30</v>
      </c>
      <c r="BF57" s="424">
        <f t="shared" si="5"/>
        <v>30</v>
      </c>
    </row>
    <row r="58" spans="1:58" ht="36.75" thickBot="1">
      <c r="A58" s="556" t="s">
        <v>402</v>
      </c>
      <c r="B58" s="556" t="s">
        <v>430</v>
      </c>
      <c r="C58" s="422">
        <f t="shared" si="2"/>
        <v>0</v>
      </c>
      <c r="D58" s="352">
        <f t="shared" si="6"/>
        <v>0</v>
      </c>
      <c r="E58" s="414"/>
      <c r="F58" s="376"/>
      <c r="G58" s="376"/>
      <c r="H58" s="376"/>
      <c r="I58" s="378"/>
      <c r="J58" s="378"/>
      <c r="K58" s="378"/>
      <c r="L58" s="378"/>
      <c r="M58" s="376"/>
      <c r="N58" s="376"/>
      <c r="O58" s="376"/>
      <c r="P58" s="376"/>
      <c r="Q58" s="376"/>
      <c r="R58" s="375"/>
      <c r="S58" s="375"/>
      <c r="T58" s="375"/>
      <c r="U58" s="375"/>
      <c r="V58" s="366"/>
      <c r="W58" s="366"/>
      <c r="X58" s="376"/>
      <c r="Y58" s="376"/>
      <c r="Z58" s="378"/>
      <c r="AA58" s="378"/>
      <c r="AB58" s="378"/>
      <c r="AC58" s="376"/>
      <c r="AD58" s="376"/>
      <c r="AE58" s="376"/>
      <c r="AF58" s="376"/>
      <c r="AG58" s="516"/>
      <c r="AH58" s="735"/>
      <c r="AI58" s="735"/>
      <c r="AJ58" s="735"/>
      <c r="AK58" s="414"/>
      <c r="AL58" s="376"/>
      <c r="AM58" s="376"/>
      <c r="AN58" s="376"/>
      <c r="AO58" s="376"/>
      <c r="AP58" s="376"/>
      <c r="AQ58" s="376"/>
      <c r="AR58" s="377"/>
      <c r="AS58" s="379"/>
      <c r="AT58" s="366"/>
      <c r="AU58" s="366"/>
      <c r="AV58" s="366"/>
      <c r="AW58" s="366"/>
      <c r="AX58" s="366"/>
      <c r="AY58" s="366"/>
      <c r="AZ58" s="366"/>
      <c r="BA58" s="366"/>
      <c r="BB58" s="366"/>
      <c r="BC58" s="366"/>
      <c r="BD58" s="372"/>
      <c r="BE58" s="358">
        <f t="shared" si="7"/>
        <v>0</v>
      </c>
      <c r="BF58" s="424">
        <f t="shared" si="5"/>
        <v>0</v>
      </c>
    </row>
    <row r="59" spans="1:58" ht="36.75" thickBot="1">
      <c r="A59" s="553" t="s">
        <v>360</v>
      </c>
      <c r="B59" s="553" t="s">
        <v>427</v>
      </c>
      <c r="C59" s="422">
        <f t="shared" si="2"/>
        <v>36</v>
      </c>
      <c r="D59" s="352">
        <f t="shared" si="6"/>
        <v>36</v>
      </c>
      <c r="E59" s="414"/>
      <c r="F59" s="376"/>
      <c r="G59" s="376"/>
      <c r="H59" s="376"/>
      <c r="I59" s="378"/>
      <c r="J59" s="378"/>
      <c r="K59" s="378"/>
      <c r="L59" s="627">
        <v>36</v>
      </c>
      <c r="M59" s="376" t="s">
        <v>413</v>
      </c>
      <c r="N59" s="376"/>
      <c r="O59" s="376"/>
      <c r="P59" s="376"/>
      <c r="Q59" s="376"/>
      <c r="R59" s="375"/>
      <c r="S59" s="375"/>
      <c r="T59" s="375"/>
      <c r="U59" s="375"/>
      <c r="V59" s="366"/>
      <c r="W59" s="366"/>
      <c r="X59" s="376"/>
      <c r="Y59" s="376"/>
      <c r="Z59" s="378"/>
      <c r="AA59" s="378"/>
      <c r="AB59" s="378"/>
      <c r="AC59" s="376"/>
      <c r="AD59" s="376"/>
      <c r="AE59" s="376"/>
      <c r="AF59" s="376"/>
      <c r="AG59" s="516"/>
      <c r="AH59" s="735"/>
      <c r="AI59" s="735"/>
      <c r="AJ59" s="735"/>
      <c r="AK59" s="414"/>
      <c r="AL59" s="376"/>
      <c r="AM59" s="376"/>
      <c r="AN59" s="376"/>
      <c r="AO59" s="376"/>
      <c r="AP59" s="376"/>
      <c r="AQ59" s="376"/>
      <c r="AR59" s="377"/>
      <c r="AS59" s="379"/>
      <c r="AT59" s="366"/>
      <c r="AU59" s="366"/>
      <c r="AV59" s="366"/>
      <c r="AW59" s="366"/>
      <c r="AX59" s="366"/>
      <c r="AY59" s="366"/>
      <c r="AZ59" s="366"/>
      <c r="BA59" s="366"/>
      <c r="BB59" s="366"/>
      <c r="BC59" s="366"/>
      <c r="BD59" s="372"/>
      <c r="BE59" s="358">
        <f t="shared" si="7"/>
        <v>0</v>
      </c>
      <c r="BF59" s="426"/>
    </row>
    <row r="60" spans="1:58" ht="48.75" thickBot="1">
      <c r="A60" s="553" t="s">
        <v>361</v>
      </c>
      <c r="B60" s="553" t="s">
        <v>403</v>
      </c>
      <c r="C60" s="425">
        <f t="shared" si="2"/>
        <v>72</v>
      </c>
      <c r="D60" s="352">
        <f t="shared" si="6"/>
        <v>0</v>
      </c>
      <c r="E60" s="414"/>
      <c r="F60" s="376"/>
      <c r="G60" s="376"/>
      <c r="H60" s="376"/>
      <c r="I60" s="378"/>
      <c r="J60" s="378"/>
      <c r="K60" s="378"/>
      <c r="L60" s="378"/>
      <c r="M60" s="376"/>
      <c r="N60" s="376"/>
      <c r="O60" s="376"/>
      <c r="P60" s="376"/>
      <c r="Q60" s="376"/>
      <c r="R60" s="375"/>
      <c r="S60" s="375"/>
      <c r="T60" s="375"/>
      <c r="U60" s="375"/>
      <c r="V60" s="366"/>
      <c r="W60" s="366"/>
      <c r="X60" s="376"/>
      <c r="Y60" s="376"/>
      <c r="Z60" s="378">
        <v>36</v>
      </c>
      <c r="AA60" s="378">
        <v>36</v>
      </c>
      <c r="AB60" s="378"/>
      <c r="AC60" s="376"/>
      <c r="AD60" s="376"/>
      <c r="AE60" s="376"/>
      <c r="AF60" s="376"/>
      <c r="AG60" s="516"/>
      <c r="AH60" s="735"/>
      <c r="AI60" s="735"/>
      <c r="AJ60" s="735"/>
      <c r="AK60" s="414"/>
      <c r="AL60" s="376"/>
      <c r="AM60" s="376"/>
      <c r="AN60" s="376"/>
      <c r="AO60" s="376"/>
      <c r="AP60" s="376"/>
      <c r="AQ60" s="376"/>
      <c r="AR60" s="377"/>
      <c r="AS60" s="379"/>
      <c r="AT60" s="366"/>
      <c r="AU60" s="366"/>
      <c r="AV60" s="366"/>
      <c r="AW60" s="366"/>
      <c r="AX60" s="366"/>
      <c r="AY60" s="366"/>
      <c r="AZ60" s="366"/>
      <c r="BA60" s="366"/>
      <c r="BB60" s="366"/>
      <c r="BC60" s="366"/>
      <c r="BD60" s="372"/>
      <c r="BE60" s="358">
        <f t="shared" si="7"/>
        <v>72</v>
      </c>
      <c r="BF60" s="426">
        <f t="shared" si="5"/>
        <v>72</v>
      </c>
    </row>
    <row r="61" spans="1:58" ht="36.75" thickBot="1">
      <c r="A61" s="553" t="s">
        <v>404</v>
      </c>
      <c r="B61" s="553" t="s">
        <v>405</v>
      </c>
      <c r="C61" s="427">
        <f t="shared" si="2"/>
        <v>0</v>
      </c>
      <c r="D61" s="352">
        <f t="shared" si="6"/>
        <v>0</v>
      </c>
      <c r="E61" s="417"/>
      <c r="F61" s="384"/>
      <c r="G61" s="384"/>
      <c r="H61" s="384"/>
      <c r="I61" s="386"/>
      <c r="J61" s="386"/>
      <c r="K61" s="386"/>
      <c r="L61" s="386"/>
      <c r="M61" s="384"/>
      <c r="N61" s="384"/>
      <c r="O61" s="384"/>
      <c r="P61" s="384"/>
      <c r="Q61" s="384"/>
      <c r="R61" s="383"/>
      <c r="S61" s="383"/>
      <c r="T61" s="383"/>
      <c r="U61" s="383"/>
      <c r="V61" s="387"/>
      <c r="W61" s="387"/>
      <c r="X61" s="384"/>
      <c r="Y61" s="384"/>
      <c r="Z61" s="386"/>
      <c r="AA61" s="386"/>
      <c r="AB61" s="386"/>
      <c r="AC61" s="384"/>
      <c r="AD61" s="384"/>
      <c r="AE61" s="384"/>
      <c r="AF61" s="384"/>
      <c r="AG61" s="518"/>
      <c r="AH61" s="743"/>
      <c r="AI61" s="743"/>
      <c r="AJ61" s="743"/>
      <c r="AK61" s="417"/>
      <c r="AL61" s="384"/>
      <c r="AM61" s="384"/>
      <c r="AN61" s="384"/>
      <c r="AO61" s="384"/>
      <c r="AP61" s="384"/>
      <c r="AQ61" s="384"/>
      <c r="AR61" s="385"/>
      <c r="AS61" s="388"/>
      <c r="AT61" s="387"/>
      <c r="AU61" s="387"/>
      <c r="AV61" s="387"/>
      <c r="AW61" s="387"/>
      <c r="AX61" s="387"/>
      <c r="AY61" s="387"/>
      <c r="AZ61" s="387"/>
      <c r="BA61" s="387"/>
      <c r="BB61" s="387"/>
      <c r="BC61" s="387"/>
      <c r="BD61" s="389"/>
      <c r="BE61" s="358">
        <f t="shared" si="7"/>
        <v>0</v>
      </c>
      <c r="BF61" s="359">
        <f t="shared" si="5"/>
        <v>0</v>
      </c>
    </row>
    <row r="62" spans="1:58" ht="60.75" thickBot="1">
      <c r="A62" s="487" t="s">
        <v>162</v>
      </c>
      <c r="B62" s="476" t="s">
        <v>117</v>
      </c>
      <c r="C62" s="418">
        <f t="shared" si="2"/>
        <v>0</v>
      </c>
      <c r="D62" s="352">
        <f t="shared" si="6"/>
        <v>0</v>
      </c>
      <c r="E62" s="416"/>
      <c r="F62" s="403"/>
      <c r="G62" s="403"/>
      <c r="H62" s="403"/>
      <c r="I62" s="401"/>
      <c r="J62" s="401"/>
      <c r="K62" s="401"/>
      <c r="L62" s="401"/>
      <c r="M62" s="403"/>
      <c r="N62" s="403"/>
      <c r="O62" s="403"/>
      <c r="P62" s="403"/>
      <c r="Q62" s="403"/>
      <c r="R62" s="419"/>
      <c r="S62" s="419"/>
      <c r="T62" s="419"/>
      <c r="U62" s="419"/>
      <c r="V62" s="402"/>
      <c r="W62" s="402"/>
      <c r="X62" s="403"/>
      <c r="Y62" s="403"/>
      <c r="Z62" s="401"/>
      <c r="AA62" s="401"/>
      <c r="AB62" s="401"/>
      <c r="AC62" s="403"/>
      <c r="AD62" s="403"/>
      <c r="AE62" s="403"/>
      <c r="AF62" s="403"/>
      <c r="AG62" s="523"/>
      <c r="AH62" s="750"/>
      <c r="AI62" s="750"/>
      <c r="AJ62" s="750"/>
      <c r="AK62" s="416"/>
      <c r="AL62" s="403"/>
      <c r="AM62" s="403"/>
      <c r="AN62" s="738"/>
      <c r="AO62" s="738"/>
      <c r="AP62" s="738"/>
      <c r="AQ62" s="403"/>
      <c r="AR62" s="400"/>
      <c r="AS62" s="404"/>
      <c r="AT62" s="402"/>
      <c r="AU62" s="402"/>
      <c r="AV62" s="402"/>
      <c r="AW62" s="402"/>
      <c r="AX62" s="402"/>
      <c r="AY62" s="402"/>
      <c r="AZ62" s="402"/>
      <c r="BA62" s="402"/>
      <c r="BB62" s="402"/>
      <c r="BC62" s="402"/>
      <c r="BD62" s="405"/>
      <c r="BE62" s="358">
        <f t="shared" si="7"/>
        <v>0</v>
      </c>
      <c r="BF62" s="426">
        <f t="shared" si="5"/>
        <v>0</v>
      </c>
    </row>
    <row r="63" spans="1:58" ht="36.75" thickBot="1">
      <c r="A63" s="479" t="s">
        <v>118</v>
      </c>
      <c r="B63" s="470" t="s">
        <v>351</v>
      </c>
      <c r="C63" s="422">
        <f t="shared" si="2"/>
        <v>30</v>
      </c>
      <c r="D63" s="352">
        <f t="shared" si="6"/>
        <v>0</v>
      </c>
      <c r="E63" s="367"/>
      <c r="F63" s="362"/>
      <c r="G63" s="362"/>
      <c r="H63" s="362"/>
      <c r="I63" s="365"/>
      <c r="J63" s="365"/>
      <c r="K63" s="365"/>
      <c r="L63" s="365"/>
      <c r="M63" s="362"/>
      <c r="N63" s="362"/>
      <c r="O63" s="362"/>
      <c r="P63" s="362"/>
      <c r="Q63" s="362"/>
      <c r="R63" s="361"/>
      <c r="S63" s="361"/>
      <c r="T63" s="361"/>
      <c r="U63" s="361"/>
      <c r="V63" s="371"/>
      <c r="W63" s="371"/>
      <c r="X63" s="362">
        <v>2</v>
      </c>
      <c r="Y63" s="362">
        <v>2</v>
      </c>
      <c r="Z63" s="365"/>
      <c r="AA63" s="365"/>
      <c r="AB63" s="365"/>
      <c r="AC63" s="362">
        <v>2</v>
      </c>
      <c r="AD63" s="362">
        <v>2</v>
      </c>
      <c r="AE63" s="362">
        <v>2</v>
      </c>
      <c r="AF63" s="362">
        <v>2</v>
      </c>
      <c r="AG63" s="524">
        <v>2</v>
      </c>
      <c r="AH63" s="524">
        <v>2</v>
      </c>
      <c r="AI63" s="524">
        <v>2</v>
      </c>
      <c r="AJ63" s="376">
        <v>2</v>
      </c>
      <c r="AK63" s="376">
        <v>2</v>
      </c>
      <c r="AL63" s="362">
        <v>2</v>
      </c>
      <c r="AM63" s="362">
        <v>2</v>
      </c>
      <c r="AN63" s="362">
        <v>2</v>
      </c>
      <c r="AO63" s="362">
        <v>2</v>
      </c>
      <c r="AP63" s="362"/>
      <c r="AQ63" s="362"/>
      <c r="AR63" s="364"/>
      <c r="AS63" s="370"/>
      <c r="AT63" s="371"/>
      <c r="AU63" s="371"/>
      <c r="AV63" s="371"/>
      <c r="AW63" s="371"/>
      <c r="AX63" s="371"/>
      <c r="AY63" s="371"/>
      <c r="AZ63" s="371"/>
      <c r="BA63" s="371"/>
      <c r="BB63" s="371"/>
      <c r="BC63" s="371"/>
      <c r="BD63" s="423"/>
      <c r="BE63" s="358">
        <f t="shared" si="7"/>
        <v>30</v>
      </c>
      <c r="BF63" s="428">
        <f t="shared" si="5"/>
        <v>30</v>
      </c>
    </row>
    <row r="64" spans="1:58" ht="24.75" hidden="1" outlineLevel="1" thickBot="1">
      <c r="A64" s="479" t="s">
        <v>129</v>
      </c>
      <c r="B64" s="474" t="s">
        <v>352</v>
      </c>
      <c r="C64" s="422">
        <f t="shared" si="2"/>
        <v>0</v>
      </c>
      <c r="D64" s="352">
        <f t="shared" si="6"/>
        <v>0</v>
      </c>
      <c r="E64" s="367"/>
      <c r="F64" s="362"/>
      <c r="G64" s="362"/>
      <c r="H64" s="362"/>
      <c r="I64" s="365"/>
      <c r="J64" s="365"/>
      <c r="K64" s="365"/>
      <c r="L64" s="365"/>
      <c r="M64" s="362"/>
      <c r="N64" s="362"/>
      <c r="O64" s="362"/>
      <c r="P64" s="362"/>
      <c r="Q64" s="362"/>
      <c r="R64" s="361"/>
      <c r="S64" s="361"/>
      <c r="T64" s="361"/>
      <c r="U64" s="361"/>
      <c r="V64" s="371"/>
      <c r="W64" s="371"/>
      <c r="X64" s="362"/>
      <c r="Y64" s="362"/>
      <c r="Z64" s="365"/>
      <c r="AA64" s="365"/>
      <c r="AB64" s="365"/>
      <c r="AC64" s="362"/>
      <c r="AD64" s="362"/>
      <c r="AE64" s="362"/>
      <c r="AF64" s="362"/>
      <c r="AG64" s="524"/>
      <c r="AH64" s="735"/>
      <c r="AI64" s="735"/>
      <c r="AJ64" s="735"/>
      <c r="AK64" s="367"/>
      <c r="AL64" s="362"/>
      <c r="AM64" s="362"/>
      <c r="AN64" s="732"/>
      <c r="AO64" s="732"/>
      <c r="AP64" s="732"/>
      <c r="AQ64" s="362"/>
      <c r="AR64" s="364"/>
      <c r="AS64" s="370"/>
      <c r="AT64" s="371"/>
      <c r="AU64" s="371"/>
      <c r="AV64" s="371"/>
      <c r="AW64" s="371"/>
      <c r="AX64" s="371"/>
      <c r="AY64" s="371"/>
      <c r="AZ64" s="371"/>
      <c r="BA64" s="371"/>
      <c r="BB64" s="371"/>
      <c r="BC64" s="371"/>
      <c r="BD64" s="423"/>
      <c r="BE64" s="358">
        <f t="shared" si="7"/>
        <v>0</v>
      </c>
      <c r="BF64" s="428">
        <f t="shared" si="5"/>
        <v>0</v>
      </c>
    </row>
    <row r="65" spans="1:58" ht="36.75" hidden="1" outlineLevel="1" thickBot="1">
      <c r="A65" s="479" t="s">
        <v>130</v>
      </c>
      <c r="B65" s="474" t="s">
        <v>119</v>
      </c>
      <c r="C65" s="422">
        <f t="shared" si="2"/>
        <v>0</v>
      </c>
      <c r="D65" s="352">
        <f t="shared" si="6"/>
        <v>0</v>
      </c>
      <c r="E65" s="367"/>
      <c r="F65" s="362"/>
      <c r="G65" s="362"/>
      <c r="H65" s="362"/>
      <c r="I65" s="365"/>
      <c r="J65" s="365"/>
      <c r="K65" s="365"/>
      <c r="L65" s="365"/>
      <c r="M65" s="362"/>
      <c r="N65" s="362"/>
      <c r="O65" s="362"/>
      <c r="P65" s="362"/>
      <c r="Q65" s="362"/>
      <c r="R65" s="361"/>
      <c r="S65" s="361"/>
      <c r="T65" s="361"/>
      <c r="U65" s="361"/>
      <c r="V65" s="371"/>
      <c r="W65" s="371"/>
      <c r="X65" s="362"/>
      <c r="Y65" s="362"/>
      <c r="Z65" s="365"/>
      <c r="AA65" s="365"/>
      <c r="AB65" s="365"/>
      <c r="AC65" s="362"/>
      <c r="AD65" s="362"/>
      <c r="AE65" s="362"/>
      <c r="AF65" s="362"/>
      <c r="AG65" s="524"/>
      <c r="AH65" s="735"/>
      <c r="AI65" s="735"/>
      <c r="AJ65" s="735"/>
      <c r="AK65" s="367"/>
      <c r="AL65" s="362"/>
      <c r="AM65" s="362"/>
      <c r="AN65" s="732"/>
      <c r="AO65" s="732"/>
      <c r="AP65" s="732"/>
      <c r="AQ65" s="362"/>
      <c r="AR65" s="364"/>
      <c r="AS65" s="370"/>
      <c r="AT65" s="371"/>
      <c r="AU65" s="371"/>
      <c r="AV65" s="371"/>
      <c r="AW65" s="371"/>
      <c r="AX65" s="371"/>
      <c r="AY65" s="371"/>
      <c r="AZ65" s="371"/>
      <c r="BA65" s="371"/>
      <c r="BB65" s="371"/>
      <c r="BC65" s="371"/>
      <c r="BD65" s="423"/>
      <c r="BE65" s="358">
        <f t="shared" si="7"/>
        <v>0</v>
      </c>
      <c r="BF65" s="428">
        <f t="shared" si="5"/>
        <v>0</v>
      </c>
    </row>
    <row r="66" spans="1:58" ht="24.75" hidden="1" outlineLevel="1" thickBot="1">
      <c r="A66" s="479" t="s">
        <v>131</v>
      </c>
      <c r="B66" s="474" t="s">
        <v>120</v>
      </c>
      <c r="C66" s="422">
        <f t="shared" si="2"/>
        <v>0</v>
      </c>
      <c r="D66" s="352">
        <f t="shared" si="6"/>
        <v>0</v>
      </c>
      <c r="E66" s="367"/>
      <c r="F66" s="362"/>
      <c r="G66" s="362"/>
      <c r="H66" s="362"/>
      <c r="I66" s="365"/>
      <c r="J66" s="365"/>
      <c r="K66" s="365"/>
      <c r="L66" s="365"/>
      <c r="M66" s="362"/>
      <c r="N66" s="362"/>
      <c r="O66" s="362"/>
      <c r="P66" s="362"/>
      <c r="Q66" s="362"/>
      <c r="R66" s="361"/>
      <c r="S66" s="361"/>
      <c r="T66" s="361"/>
      <c r="U66" s="361"/>
      <c r="V66" s="371"/>
      <c r="W66" s="371"/>
      <c r="X66" s="362"/>
      <c r="Y66" s="362"/>
      <c r="Z66" s="365"/>
      <c r="AA66" s="365"/>
      <c r="AB66" s="365"/>
      <c r="AC66" s="362"/>
      <c r="AD66" s="362"/>
      <c r="AE66" s="362"/>
      <c r="AF66" s="362"/>
      <c r="AG66" s="524"/>
      <c r="AH66" s="735"/>
      <c r="AI66" s="735"/>
      <c r="AJ66" s="735"/>
      <c r="AK66" s="367"/>
      <c r="AL66" s="362"/>
      <c r="AM66" s="362"/>
      <c r="AN66" s="732"/>
      <c r="AO66" s="732"/>
      <c r="AP66" s="732"/>
      <c r="AQ66" s="362"/>
      <c r="AR66" s="364"/>
      <c r="AS66" s="370"/>
      <c r="AT66" s="371"/>
      <c r="AU66" s="371"/>
      <c r="AV66" s="371"/>
      <c r="AW66" s="371"/>
      <c r="AX66" s="371"/>
      <c r="AY66" s="371"/>
      <c r="AZ66" s="371"/>
      <c r="BA66" s="371"/>
      <c r="BB66" s="371"/>
      <c r="BC66" s="371"/>
      <c r="BD66" s="423"/>
      <c r="BE66" s="358">
        <f t="shared" si="7"/>
        <v>0</v>
      </c>
      <c r="BF66" s="428">
        <f t="shared" si="5"/>
        <v>0</v>
      </c>
    </row>
    <row r="67" spans="1:58" ht="36.75" hidden="1" outlineLevel="1" thickBot="1">
      <c r="A67" s="479" t="s">
        <v>214</v>
      </c>
      <c r="B67" s="474" t="s">
        <v>215</v>
      </c>
      <c r="C67" s="422">
        <f t="shared" si="2"/>
        <v>0</v>
      </c>
      <c r="D67" s="352">
        <f t="shared" si="6"/>
        <v>0</v>
      </c>
      <c r="E67" s="367"/>
      <c r="F67" s="362"/>
      <c r="G67" s="362"/>
      <c r="H67" s="362"/>
      <c r="I67" s="365"/>
      <c r="J67" s="365"/>
      <c r="K67" s="365"/>
      <c r="L67" s="365"/>
      <c r="M67" s="362"/>
      <c r="N67" s="362"/>
      <c r="O67" s="362"/>
      <c r="P67" s="362"/>
      <c r="Q67" s="362"/>
      <c r="R67" s="361"/>
      <c r="S67" s="361"/>
      <c r="T67" s="361"/>
      <c r="U67" s="361"/>
      <c r="V67" s="371"/>
      <c r="W67" s="371"/>
      <c r="X67" s="362"/>
      <c r="Y67" s="362"/>
      <c r="Z67" s="365"/>
      <c r="AA67" s="365"/>
      <c r="AB67" s="365"/>
      <c r="AC67" s="362"/>
      <c r="AD67" s="362"/>
      <c r="AE67" s="362"/>
      <c r="AF67" s="362"/>
      <c r="AG67" s="524"/>
      <c r="AH67" s="735"/>
      <c r="AI67" s="735"/>
      <c r="AJ67" s="735"/>
      <c r="AK67" s="367"/>
      <c r="AL67" s="362"/>
      <c r="AM67" s="362"/>
      <c r="AN67" s="732"/>
      <c r="AO67" s="732"/>
      <c r="AP67" s="732"/>
      <c r="AQ67" s="362"/>
      <c r="AR67" s="364"/>
      <c r="AS67" s="370"/>
      <c r="AT67" s="371"/>
      <c r="AU67" s="371"/>
      <c r="AV67" s="371"/>
      <c r="AW67" s="371"/>
      <c r="AX67" s="371"/>
      <c r="AY67" s="371"/>
      <c r="AZ67" s="371"/>
      <c r="BA67" s="371"/>
      <c r="BB67" s="371"/>
      <c r="BC67" s="371"/>
      <c r="BD67" s="423"/>
      <c r="BE67" s="358">
        <f t="shared" si="7"/>
        <v>0</v>
      </c>
      <c r="BF67" s="428">
        <f t="shared" si="5"/>
        <v>0</v>
      </c>
    </row>
    <row r="68" spans="1:58" ht="12.75" hidden="1" outlineLevel="1" thickBot="1">
      <c r="A68" s="479" t="s">
        <v>257</v>
      </c>
      <c r="B68" s="474" t="s">
        <v>258</v>
      </c>
      <c r="C68" s="422">
        <f t="shared" si="2"/>
        <v>0</v>
      </c>
      <c r="D68" s="352">
        <f t="shared" si="6"/>
        <v>0</v>
      </c>
      <c r="E68" s="367"/>
      <c r="F68" s="362"/>
      <c r="G68" s="362"/>
      <c r="H68" s="362"/>
      <c r="I68" s="365"/>
      <c r="J68" s="365"/>
      <c r="K68" s="365"/>
      <c r="L68" s="365"/>
      <c r="M68" s="362"/>
      <c r="N68" s="362"/>
      <c r="O68" s="362"/>
      <c r="P68" s="362"/>
      <c r="Q68" s="362"/>
      <c r="R68" s="361"/>
      <c r="S68" s="361"/>
      <c r="T68" s="361"/>
      <c r="U68" s="361"/>
      <c r="V68" s="371"/>
      <c r="W68" s="371"/>
      <c r="X68" s="362"/>
      <c r="Y68" s="362"/>
      <c r="Z68" s="365"/>
      <c r="AA68" s="365"/>
      <c r="AB68" s="365"/>
      <c r="AC68" s="362"/>
      <c r="AD68" s="362"/>
      <c r="AE68" s="362"/>
      <c r="AF68" s="362"/>
      <c r="AG68" s="524"/>
      <c r="AH68" s="735"/>
      <c r="AI68" s="735"/>
      <c r="AJ68" s="735"/>
      <c r="AK68" s="367"/>
      <c r="AL68" s="362"/>
      <c r="AM68" s="362"/>
      <c r="AN68" s="732"/>
      <c r="AO68" s="732"/>
      <c r="AP68" s="732"/>
      <c r="AQ68" s="362"/>
      <c r="AR68" s="364"/>
      <c r="AS68" s="370"/>
      <c r="AT68" s="371"/>
      <c r="AU68" s="371"/>
      <c r="AV68" s="371"/>
      <c r="AW68" s="371"/>
      <c r="AX68" s="371"/>
      <c r="AY68" s="371"/>
      <c r="AZ68" s="371"/>
      <c r="BA68" s="371"/>
      <c r="BB68" s="371"/>
      <c r="BC68" s="371"/>
      <c r="BD68" s="423"/>
      <c r="BE68" s="358">
        <f t="shared" si="7"/>
        <v>0</v>
      </c>
      <c r="BF68" s="428">
        <f t="shared" si="5"/>
        <v>0</v>
      </c>
    </row>
    <row r="69" spans="1:58" ht="24.75" hidden="1" outlineLevel="1" thickBot="1">
      <c r="A69" s="552" t="s">
        <v>362</v>
      </c>
      <c r="B69" s="474" t="s">
        <v>406</v>
      </c>
      <c r="C69" s="422">
        <f t="shared" si="2"/>
        <v>36</v>
      </c>
      <c r="D69" s="352">
        <f t="shared" si="6"/>
        <v>0</v>
      </c>
      <c r="E69" s="414"/>
      <c r="F69" s="376"/>
      <c r="G69" s="376"/>
      <c r="H69" s="376"/>
      <c r="I69" s="378"/>
      <c r="J69" s="378"/>
      <c r="K69" s="378"/>
      <c r="L69" s="378"/>
      <c r="M69" s="376"/>
      <c r="N69" s="376"/>
      <c r="O69" s="376"/>
      <c r="P69" s="376"/>
      <c r="Q69" s="376"/>
      <c r="R69" s="375"/>
      <c r="S69" s="375"/>
      <c r="T69" s="375"/>
      <c r="U69" s="375"/>
      <c r="V69" s="366"/>
      <c r="W69" s="366"/>
      <c r="X69" s="376"/>
      <c r="Y69" s="376"/>
      <c r="Z69" s="378"/>
      <c r="AA69" s="378"/>
      <c r="AB69" s="378"/>
      <c r="AC69" s="376"/>
      <c r="AD69" s="376"/>
      <c r="AE69" s="376"/>
      <c r="AF69" s="376"/>
      <c r="AG69" s="516"/>
      <c r="AH69" s="735"/>
      <c r="AI69" s="735"/>
      <c r="AJ69" s="735"/>
      <c r="AK69" s="414"/>
      <c r="AL69" s="376"/>
      <c r="AM69" s="376"/>
      <c r="AN69" s="376"/>
      <c r="AO69" s="376"/>
      <c r="AP69" s="376"/>
      <c r="AQ69" s="376"/>
      <c r="AR69" s="629">
        <v>36</v>
      </c>
      <c r="AS69" s="379" t="s">
        <v>414</v>
      </c>
      <c r="AT69" s="366"/>
      <c r="AU69" s="366"/>
      <c r="AV69" s="366"/>
      <c r="AW69" s="366"/>
      <c r="AX69" s="366"/>
      <c r="AY69" s="366"/>
      <c r="AZ69" s="366"/>
      <c r="BA69" s="366"/>
      <c r="BB69" s="366"/>
      <c r="BC69" s="366"/>
      <c r="BD69" s="372"/>
      <c r="BE69" s="358">
        <f t="shared" si="7"/>
        <v>36</v>
      </c>
      <c r="BF69" s="428">
        <f t="shared" si="5"/>
        <v>36</v>
      </c>
    </row>
    <row r="70" spans="1:58" ht="72.75" hidden="1" outlineLevel="1" thickBot="1">
      <c r="A70" s="555" t="s">
        <v>363</v>
      </c>
      <c r="B70" s="474" t="s">
        <v>407</v>
      </c>
      <c r="C70" s="415">
        <f t="shared" si="2"/>
        <v>0</v>
      </c>
      <c r="D70" s="352">
        <f t="shared" si="6"/>
        <v>0</v>
      </c>
      <c r="E70" s="417"/>
      <c r="F70" s="384"/>
      <c r="G70" s="384"/>
      <c r="H70" s="384"/>
      <c r="I70" s="386"/>
      <c r="J70" s="386"/>
      <c r="K70" s="386"/>
      <c r="L70" s="386"/>
      <c r="M70" s="384"/>
      <c r="N70" s="384"/>
      <c r="O70" s="384"/>
      <c r="P70" s="384"/>
      <c r="Q70" s="384"/>
      <c r="R70" s="383"/>
      <c r="S70" s="383"/>
      <c r="T70" s="383"/>
      <c r="U70" s="383"/>
      <c r="V70" s="387"/>
      <c r="W70" s="387"/>
      <c r="X70" s="384"/>
      <c r="Y70" s="384"/>
      <c r="Z70" s="386"/>
      <c r="AA70" s="386"/>
      <c r="AB70" s="386"/>
      <c r="AC70" s="384"/>
      <c r="AD70" s="384"/>
      <c r="AE70" s="384"/>
      <c r="AF70" s="384"/>
      <c r="AG70" s="518"/>
      <c r="AH70" s="752"/>
      <c r="AI70" s="752"/>
      <c r="AJ70" s="752"/>
      <c r="AK70" s="417"/>
      <c r="AL70" s="384"/>
      <c r="AM70" s="384"/>
      <c r="AN70" s="384"/>
      <c r="AO70" s="384"/>
      <c r="AP70" s="384"/>
      <c r="AQ70" s="384"/>
      <c r="AR70" s="385"/>
      <c r="AS70" s="388"/>
      <c r="AT70" s="387"/>
      <c r="AU70" s="387"/>
      <c r="AV70" s="387"/>
      <c r="AW70" s="387"/>
      <c r="AX70" s="387"/>
      <c r="AY70" s="387"/>
      <c r="AZ70" s="387"/>
      <c r="BA70" s="387"/>
      <c r="BB70" s="387"/>
      <c r="BC70" s="387"/>
      <c r="BD70" s="389"/>
      <c r="BE70" s="358">
        <f t="shared" si="7"/>
        <v>0</v>
      </c>
      <c r="BF70" s="428">
        <f t="shared" si="5"/>
        <v>0</v>
      </c>
    </row>
    <row r="71" spans="1:58" ht="51.75" hidden="1" outlineLevel="1" thickBot="1">
      <c r="A71" s="487" t="s">
        <v>121</v>
      </c>
      <c r="B71" s="526" t="s">
        <v>198</v>
      </c>
      <c r="C71" s="415">
        <f t="shared" si="2"/>
        <v>0</v>
      </c>
      <c r="D71" s="352">
        <f t="shared" si="6"/>
        <v>0</v>
      </c>
      <c r="E71" s="416"/>
      <c r="F71" s="403"/>
      <c r="G71" s="403"/>
      <c r="H71" s="403"/>
      <c r="I71" s="401"/>
      <c r="J71" s="401"/>
      <c r="K71" s="401"/>
      <c r="L71" s="401"/>
      <c r="M71" s="403"/>
      <c r="N71" s="403"/>
      <c r="O71" s="403"/>
      <c r="P71" s="403"/>
      <c r="Q71" s="403"/>
      <c r="R71" s="419"/>
      <c r="S71" s="419"/>
      <c r="T71" s="419"/>
      <c r="U71" s="419"/>
      <c r="V71" s="402"/>
      <c r="W71" s="402"/>
      <c r="X71" s="403"/>
      <c r="Y71" s="403"/>
      <c r="Z71" s="401"/>
      <c r="AA71" s="401"/>
      <c r="AB71" s="401"/>
      <c r="AC71" s="403"/>
      <c r="AD71" s="403"/>
      <c r="AE71" s="403"/>
      <c r="AF71" s="403"/>
      <c r="AG71" s="523"/>
      <c r="AH71" s="753"/>
      <c r="AI71" s="753"/>
      <c r="AJ71" s="753"/>
      <c r="AK71" s="416"/>
      <c r="AL71" s="403"/>
      <c r="AM71" s="403"/>
      <c r="AN71" s="738"/>
      <c r="AO71" s="738"/>
      <c r="AP71" s="738"/>
      <c r="AQ71" s="403"/>
      <c r="AR71" s="400"/>
      <c r="AS71" s="404"/>
      <c r="AT71" s="402"/>
      <c r="AU71" s="402"/>
      <c r="AV71" s="402"/>
      <c r="AW71" s="402"/>
      <c r="AX71" s="402"/>
      <c r="AY71" s="402"/>
      <c r="AZ71" s="402"/>
      <c r="BA71" s="402"/>
      <c r="BB71" s="402"/>
      <c r="BC71" s="402"/>
      <c r="BD71" s="405"/>
      <c r="BE71" s="358">
        <f t="shared" si="7"/>
        <v>0</v>
      </c>
      <c r="BF71" s="428">
        <f t="shared" si="5"/>
        <v>0</v>
      </c>
    </row>
    <row r="72" spans="1:58" ht="72.75" hidden="1" outlineLevel="1" thickBot="1">
      <c r="A72" s="479" t="s">
        <v>122</v>
      </c>
      <c r="B72" s="478" t="s">
        <v>389</v>
      </c>
      <c r="C72" s="413">
        <f t="shared" si="2"/>
        <v>0</v>
      </c>
      <c r="D72" s="352">
        <f t="shared" si="6"/>
        <v>0</v>
      </c>
      <c r="E72" s="414"/>
      <c r="F72" s="376"/>
      <c r="G72" s="376"/>
      <c r="H72" s="376"/>
      <c r="I72" s="378"/>
      <c r="J72" s="378"/>
      <c r="K72" s="378"/>
      <c r="L72" s="378"/>
      <c r="M72" s="376"/>
      <c r="N72" s="376"/>
      <c r="O72" s="376"/>
      <c r="P72" s="376"/>
      <c r="Q72" s="376"/>
      <c r="R72" s="375"/>
      <c r="S72" s="375"/>
      <c r="T72" s="375"/>
      <c r="U72" s="375"/>
      <c r="V72" s="366"/>
      <c r="W72" s="366"/>
      <c r="X72" s="376"/>
      <c r="Y72" s="376"/>
      <c r="Z72" s="378"/>
      <c r="AA72" s="378"/>
      <c r="AB72" s="378"/>
      <c r="AC72" s="376"/>
      <c r="AD72" s="376"/>
      <c r="AE72" s="376"/>
      <c r="AF72" s="376"/>
      <c r="AG72" s="516"/>
      <c r="AH72" s="735"/>
      <c r="AI72" s="735"/>
      <c r="AJ72" s="735"/>
      <c r="AK72" s="414"/>
      <c r="AL72" s="376"/>
      <c r="AM72" s="376"/>
      <c r="AN72" s="696"/>
      <c r="AO72" s="696"/>
      <c r="AP72" s="696"/>
      <c r="AQ72" s="376"/>
      <c r="AR72" s="377"/>
      <c r="AS72" s="379"/>
      <c r="AT72" s="366"/>
      <c r="AU72" s="366"/>
      <c r="AV72" s="366"/>
      <c r="AW72" s="366"/>
      <c r="AX72" s="366"/>
      <c r="AY72" s="366"/>
      <c r="AZ72" s="366"/>
      <c r="BA72" s="366"/>
      <c r="BB72" s="366"/>
      <c r="BC72" s="366"/>
      <c r="BD72" s="372"/>
      <c r="BE72" s="358">
        <f t="shared" si="7"/>
        <v>0</v>
      </c>
      <c r="BF72" s="428">
        <f t="shared" si="5"/>
        <v>0</v>
      </c>
    </row>
    <row r="73" spans="1:58" ht="72.75" hidden="1" outlineLevel="1" thickBot="1">
      <c r="A73" s="557" t="s">
        <v>364</v>
      </c>
      <c r="B73" s="478" t="s">
        <v>408</v>
      </c>
      <c r="C73" s="413">
        <f t="shared" si="2"/>
        <v>0</v>
      </c>
      <c r="D73" s="352">
        <f t="shared" si="6"/>
        <v>0</v>
      </c>
      <c r="E73" s="417"/>
      <c r="F73" s="384"/>
      <c r="G73" s="384"/>
      <c r="H73" s="384"/>
      <c r="I73" s="386"/>
      <c r="J73" s="386"/>
      <c r="K73" s="386"/>
      <c r="L73" s="386"/>
      <c r="M73" s="384"/>
      <c r="N73" s="384"/>
      <c r="O73" s="384"/>
      <c r="P73" s="384"/>
      <c r="Q73" s="384"/>
      <c r="R73" s="383"/>
      <c r="S73" s="383"/>
      <c r="T73" s="383"/>
      <c r="U73" s="383"/>
      <c r="V73" s="387"/>
      <c r="W73" s="387"/>
      <c r="X73" s="384"/>
      <c r="Y73" s="384"/>
      <c r="Z73" s="386"/>
      <c r="AA73" s="386"/>
      <c r="AB73" s="386"/>
      <c r="AC73" s="384"/>
      <c r="AD73" s="384"/>
      <c r="AE73" s="384"/>
      <c r="AF73" s="384"/>
      <c r="AG73" s="518"/>
      <c r="AH73" s="743"/>
      <c r="AI73" s="743"/>
      <c r="AJ73" s="743"/>
      <c r="AK73" s="417"/>
      <c r="AL73" s="384"/>
      <c r="AM73" s="384"/>
      <c r="AN73" s="384"/>
      <c r="AO73" s="384"/>
      <c r="AP73" s="384"/>
      <c r="AQ73" s="384"/>
      <c r="AR73" s="385"/>
      <c r="AS73" s="388"/>
      <c r="AT73" s="387"/>
      <c r="AU73" s="387"/>
      <c r="AV73" s="387"/>
      <c r="AW73" s="387"/>
      <c r="AX73" s="387"/>
      <c r="AY73" s="387"/>
      <c r="AZ73" s="387"/>
      <c r="BA73" s="387"/>
      <c r="BB73" s="387"/>
      <c r="BC73" s="387"/>
      <c r="BD73" s="389"/>
      <c r="BE73" s="358">
        <f t="shared" si="7"/>
        <v>0</v>
      </c>
      <c r="BF73" s="359">
        <f t="shared" si="5"/>
        <v>0</v>
      </c>
    </row>
    <row r="74" spans="1:58" ht="24.75" hidden="1" outlineLevel="1" thickBot="1">
      <c r="A74" s="486" t="s">
        <v>124</v>
      </c>
      <c r="B74" s="477" t="s">
        <v>125</v>
      </c>
      <c r="C74" s="429">
        <f t="shared" si="2"/>
        <v>0</v>
      </c>
      <c r="D74" s="352">
        <f t="shared" si="6"/>
        <v>0</v>
      </c>
      <c r="E74" s="430"/>
      <c r="F74" s="419"/>
      <c r="G74" s="419"/>
      <c r="H74" s="419"/>
      <c r="I74" s="401"/>
      <c r="J74" s="401"/>
      <c r="K74" s="401"/>
      <c r="L74" s="401"/>
      <c r="M74" s="403"/>
      <c r="N74" s="403"/>
      <c r="O74" s="403"/>
      <c r="P74" s="403"/>
      <c r="Q74" s="419"/>
      <c r="R74" s="419"/>
      <c r="S74" s="419"/>
      <c r="T74" s="419"/>
      <c r="U74" s="419"/>
      <c r="V74" s="402"/>
      <c r="W74" s="402"/>
      <c r="X74" s="403"/>
      <c r="Y74" s="403"/>
      <c r="Z74" s="401"/>
      <c r="AA74" s="401"/>
      <c r="AB74" s="401"/>
      <c r="AC74" s="403"/>
      <c r="AD74" s="403"/>
      <c r="AE74" s="738"/>
      <c r="AF74" s="738"/>
      <c r="AG74" s="523"/>
      <c r="AH74" s="750"/>
      <c r="AI74" s="750"/>
      <c r="AJ74" s="750"/>
      <c r="AK74" s="416"/>
      <c r="AL74" s="403"/>
      <c r="AM74" s="738"/>
      <c r="AN74" s="738"/>
      <c r="AO74" s="738"/>
      <c r="AP74" s="738"/>
      <c r="AQ74" s="419"/>
      <c r="AR74" s="400"/>
      <c r="AS74" s="404"/>
      <c r="AT74" s="402"/>
      <c r="AU74" s="402"/>
      <c r="AV74" s="402"/>
      <c r="AW74" s="402"/>
      <c r="AX74" s="402"/>
      <c r="AY74" s="402"/>
      <c r="AZ74" s="402"/>
      <c r="BA74" s="402"/>
      <c r="BB74" s="402"/>
      <c r="BC74" s="402"/>
      <c r="BD74" s="405"/>
      <c r="BE74" s="358">
        <f t="shared" si="7"/>
        <v>0</v>
      </c>
      <c r="BF74" s="359">
        <f t="shared" si="5"/>
        <v>0</v>
      </c>
    </row>
    <row r="75" spans="1:58" ht="48.75" hidden="1" outlineLevel="1" thickBot="1">
      <c r="A75" s="480" t="s">
        <v>126</v>
      </c>
      <c r="B75" s="478" t="s">
        <v>127</v>
      </c>
      <c r="C75" s="429">
        <f t="shared" ref="C75" si="8">SUM(E75:BD75)</f>
        <v>0</v>
      </c>
      <c r="D75" s="352">
        <f t="shared" si="6"/>
        <v>0</v>
      </c>
      <c r="E75" s="431"/>
      <c r="F75" s="375"/>
      <c r="G75" s="375"/>
      <c r="H75" s="375"/>
      <c r="I75" s="378"/>
      <c r="J75" s="378"/>
      <c r="K75" s="378"/>
      <c r="L75" s="378"/>
      <c r="M75" s="376"/>
      <c r="N75" s="376"/>
      <c r="O75" s="376"/>
      <c r="P75" s="376"/>
      <c r="Q75" s="375"/>
      <c r="R75" s="375"/>
      <c r="S75" s="375"/>
      <c r="T75" s="375"/>
      <c r="U75" s="375"/>
      <c r="V75" s="366"/>
      <c r="W75" s="366"/>
      <c r="X75" s="376"/>
      <c r="Y75" s="376"/>
      <c r="Z75" s="378"/>
      <c r="AA75" s="378"/>
      <c r="AB75" s="378"/>
      <c r="AC75" s="376"/>
      <c r="AD75" s="376"/>
      <c r="AE75" s="696"/>
      <c r="AF75" s="696"/>
      <c r="AG75" s="516"/>
      <c r="AH75" s="735"/>
      <c r="AI75" s="735"/>
      <c r="AJ75" s="735"/>
      <c r="AK75" s="414"/>
      <c r="AL75" s="376"/>
      <c r="AM75" s="696"/>
      <c r="AN75" s="696"/>
      <c r="AO75" s="696"/>
      <c r="AP75" s="696"/>
      <c r="AQ75" s="375"/>
      <c r="AR75" s="377"/>
      <c r="AS75" s="379"/>
      <c r="AT75" s="366"/>
      <c r="AU75" s="366"/>
      <c r="AV75" s="366"/>
      <c r="AW75" s="366"/>
      <c r="AX75" s="366"/>
      <c r="AY75" s="366"/>
      <c r="AZ75" s="366"/>
      <c r="BA75" s="366"/>
      <c r="BB75" s="366"/>
      <c r="BC75" s="366"/>
      <c r="BD75" s="372"/>
      <c r="BE75" s="358">
        <f t="shared" si="7"/>
        <v>0</v>
      </c>
      <c r="BF75" s="359">
        <f t="shared" si="5"/>
        <v>0</v>
      </c>
    </row>
    <row r="76" spans="1:58" ht="12.75" hidden="1" outlineLevel="1" thickBot="1">
      <c r="A76" s="576"/>
      <c r="B76" s="586"/>
      <c r="C76" s="592"/>
      <c r="D76" s="352">
        <f t="shared" si="6"/>
        <v>0</v>
      </c>
      <c r="E76" s="593"/>
      <c r="F76" s="594"/>
      <c r="G76" s="594"/>
      <c r="H76" s="594"/>
      <c r="I76" s="588"/>
      <c r="J76" s="588"/>
      <c r="K76" s="588"/>
      <c r="L76" s="588"/>
      <c r="M76" s="589"/>
      <c r="N76" s="589"/>
      <c r="O76" s="589"/>
      <c r="P76" s="589"/>
      <c r="Q76" s="594"/>
      <c r="R76" s="594"/>
      <c r="S76" s="594"/>
      <c r="T76" s="594"/>
      <c r="U76" s="594"/>
      <c r="V76" s="587"/>
      <c r="W76" s="587"/>
      <c r="X76" s="589"/>
      <c r="Y76" s="589"/>
      <c r="Z76" s="588"/>
      <c r="AA76" s="588"/>
      <c r="AB76" s="588"/>
      <c r="AC76" s="589"/>
      <c r="AD76" s="589"/>
      <c r="AE76" s="742"/>
      <c r="AF76" s="742"/>
      <c r="AG76" s="742"/>
      <c r="AH76" s="754"/>
      <c r="AI76" s="754"/>
      <c r="AJ76" s="754"/>
      <c r="AK76" s="754"/>
      <c r="AL76" s="754"/>
      <c r="AM76" s="754"/>
      <c r="AN76" s="742"/>
      <c r="AO76" s="742"/>
      <c r="AP76" s="742"/>
      <c r="AQ76" s="594"/>
      <c r="AR76" s="364"/>
      <c r="AS76" s="370"/>
      <c r="AT76" s="371"/>
      <c r="AU76" s="371"/>
      <c r="AV76" s="371"/>
      <c r="AW76" s="371"/>
      <c r="AX76" s="371"/>
      <c r="AY76" s="371"/>
      <c r="AZ76" s="371"/>
      <c r="BA76" s="371"/>
      <c r="BB76" s="371"/>
      <c r="BC76" s="371"/>
      <c r="BD76" s="423"/>
      <c r="BE76" s="358">
        <f t="shared" si="7"/>
        <v>0</v>
      </c>
      <c r="BF76" s="359"/>
    </row>
    <row r="77" spans="1:58" ht="34.9" customHeight="1" collapsed="1" thickBot="1">
      <c r="A77" s="481" t="s">
        <v>365</v>
      </c>
      <c r="B77" s="475" t="s">
        <v>409</v>
      </c>
      <c r="C77" s="413">
        <f t="shared" ref="C77" si="9">SUM(E77:BD77)</f>
        <v>0</v>
      </c>
      <c r="D77" s="352">
        <f t="shared" si="6"/>
        <v>0</v>
      </c>
      <c r="E77" s="417"/>
      <c r="F77" s="384"/>
      <c r="G77" s="384"/>
      <c r="H77" s="384"/>
      <c r="I77" s="386"/>
      <c r="J77" s="386"/>
      <c r="K77" s="386"/>
      <c r="L77" s="386"/>
      <c r="M77" s="384"/>
      <c r="N77" s="384"/>
      <c r="O77" s="384"/>
      <c r="P77" s="384"/>
      <c r="Q77" s="384"/>
      <c r="R77" s="383"/>
      <c r="S77" s="383"/>
      <c r="T77" s="383"/>
      <c r="U77" s="383"/>
      <c r="V77" s="387"/>
      <c r="W77" s="387"/>
      <c r="X77" s="384"/>
      <c r="Y77" s="384"/>
      <c r="Z77" s="386"/>
      <c r="AA77" s="386"/>
      <c r="AB77" s="386"/>
      <c r="AC77" s="384"/>
      <c r="AD77" s="384"/>
      <c r="AE77" s="384"/>
      <c r="AF77" s="384"/>
      <c r="AG77" s="518"/>
      <c r="AH77" s="752"/>
      <c r="AI77" s="743"/>
      <c r="AJ77" s="743"/>
      <c r="AK77" s="417"/>
      <c r="AL77" s="384"/>
      <c r="AM77" s="384"/>
      <c r="AN77" s="384"/>
      <c r="AO77" s="384"/>
      <c r="AP77" s="384"/>
      <c r="AQ77" s="384"/>
      <c r="AR77" s="385"/>
      <c r="AS77" s="388"/>
      <c r="AT77" s="387"/>
      <c r="AU77" s="387"/>
      <c r="AV77" s="387"/>
      <c r="AW77" s="387"/>
      <c r="AX77" s="387"/>
      <c r="AY77" s="387"/>
      <c r="AZ77" s="387"/>
      <c r="BA77" s="387"/>
      <c r="BB77" s="387"/>
      <c r="BC77" s="387"/>
      <c r="BD77" s="389"/>
      <c r="BE77" s="358">
        <f t="shared" si="7"/>
        <v>0</v>
      </c>
      <c r="BF77" s="359">
        <f t="shared" si="5"/>
        <v>0</v>
      </c>
    </row>
    <row r="78" spans="1:58">
      <c r="A78" s="484"/>
      <c r="AD78" s="755"/>
      <c r="AE78" s="755"/>
      <c r="AF78" s="755"/>
      <c r="AG78" s="755"/>
      <c r="AH78" s="756"/>
      <c r="AI78" s="755"/>
      <c r="AJ78" s="755"/>
      <c r="AK78" s="755"/>
      <c r="AL78" s="755"/>
      <c r="AM78" s="755"/>
      <c r="AN78" s="755"/>
      <c r="AO78" s="755"/>
      <c r="AP78" s="755"/>
      <c r="BE78" s="432"/>
      <c r="BF78" s="432"/>
    </row>
    <row r="79" spans="1:58" ht="14.25">
      <c r="D79" s="433"/>
      <c r="E79" s="349" t="s">
        <v>353</v>
      </c>
      <c r="H79" s="527"/>
      <c r="I79" s="349" t="s">
        <v>354</v>
      </c>
      <c r="K79" s="435"/>
      <c r="L79" s="349" t="s">
        <v>355</v>
      </c>
      <c r="Q79" s="436"/>
      <c r="R79" s="349" t="s">
        <v>356</v>
      </c>
      <c r="Z79" s="649"/>
      <c r="AA79" s="349" t="s">
        <v>420</v>
      </c>
      <c r="AC79" s="636"/>
      <c r="AD79" s="755" t="s">
        <v>422</v>
      </c>
      <c r="AE79" s="755"/>
      <c r="AF79" s="755"/>
      <c r="AG79" s="650"/>
      <c r="AH79" s="755" t="s">
        <v>418</v>
      </c>
      <c r="AI79" s="755"/>
      <c r="AJ79" s="760"/>
      <c r="AK79" s="760"/>
      <c r="AL79" s="760"/>
      <c r="AM79" s="760"/>
      <c r="AN79" s="760"/>
      <c r="AO79" s="760"/>
      <c r="AP79" s="761" t="s">
        <v>439</v>
      </c>
      <c r="AQ79" s="349" t="s">
        <v>441</v>
      </c>
      <c r="AV79" s="349"/>
      <c r="BE79" s="432"/>
      <c r="BF79" s="432"/>
    </row>
    <row r="80" spans="1:58">
      <c r="C80" s="437"/>
      <c r="BE80" s="432"/>
      <c r="BF80" s="432"/>
    </row>
    <row r="81" spans="57:58">
      <c r="BE81" s="432"/>
      <c r="BF81" s="432"/>
    </row>
    <row r="82" spans="57:58">
      <c r="BE82" s="432"/>
      <c r="BF82" s="432"/>
    </row>
    <row r="83" spans="57:58" ht="24" customHeight="1">
      <c r="BE83" s="432"/>
      <c r="BF83" s="432"/>
    </row>
    <row r="84" spans="57:58" ht="20.45" customHeight="1">
      <c r="BE84" s="432"/>
      <c r="BF84" s="432"/>
    </row>
    <row r="85" spans="57:58" ht="22.9" customHeight="1">
      <c r="BE85" s="432"/>
      <c r="BF85" s="432"/>
    </row>
    <row r="86" spans="57:58">
      <c r="BE86" s="432"/>
      <c r="BF86" s="432"/>
    </row>
    <row r="87" spans="57:58">
      <c r="BE87" s="432"/>
      <c r="BF87" s="432"/>
    </row>
    <row r="88" spans="57:58">
      <c r="BE88" s="432"/>
      <c r="BF88" s="432"/>
    </row>
    <row r="89" spans="57:58" ht="19.899999999999999" customHeight="1">
      <c r="BE89" s="432"/>
      <c r="BF89" s="432"/>
    </row>
  </sheetData>
  <mergeCells count="34">
    <mergeCell ref="X9:X14"/>
    <mergeCell ref="Y9:Y14"/>
    <mergeCell ref="AG9:AG14"/>
    <mergeCell ref="AP9:AP14"/>
    <mergeCell ref="AQ9:AQ14"/>
    <mergeCell ref="AR9:AR14"/>
    <mergeCell ref="AV3:AV7"/>
    <mergeCell ref="AW3:AY5"/>
    <mergeCell ref="AZ3:AZ7"/>
    <mergeCell ref="BA3:BD5"/>
    <mergeCell ref="BE3:BE7"/>
    <mergeCell ref="BF3:BF7"/>
    <mergeCell ref="AE3:AH5"/>
    <mergeCell ref="AI3:AI7"/>
    <mergeCell ref="AJ3:AL5"/>
    <mergeCell ref="AM3:AM7"/>
    <mergeCell ref="AN3:AQ5"/>
    <mergeCell ref="AR3:AU5"/>
    <mergeCell ref="AD3:AD7"/>
    <mergeCell ref="B1:BB1"/>
    <mergeCell ref="A3:A7"/>
    <mergeCell ref="B3:B7"/>
    <mergeCell ref="C3:C7"/>
    <mergeCell ref="D3:D7"/>
    <mergeCell ref="E3:H5"/>
    <mergeCell ref="I3:I7"/>
    <mergeCell ref="J3:L5"/>
    <mergeCell ref="M3:M7"/>
    <mergeCell ref="N3:Q5"/>
    <mergeCell ref="R3:U5"/>
    <mergeCell ref="V3:V7"/>
    <mergeCell ref="W3:Y5"/>
    <mergeCell ref="Z3:Z7"/>
    <mergeCell ref="AA3:AC5"/>
  </mergeCells>
  <pageMargins left="0.31496062992125984" right="0.19685039370078741" top="0.27559055118110237" bottom="0.31496062992125984" header="0.11811023622047245" footer="0.31496062992125984"/>
  <pageSetup paperSize="9" scale="6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dimension ref="A1:BF89"/>
  <sheetViews>
    <sheetView zoomScale="80" zoomScaleNormal="80" workbookViewId="0">
      <selection activeCell="AA8" sqref="AA8"/>
    </sheetView>
  </sheetViews>
  <sheetFormatPr defaultColWidth="9.140625" defaultRowHeight="12" outlineLevelRow="1"/>
  <cols>
    <col min="1" max="1" width="11.28515625" style="349" customWidth="1"/>
    <col min="2" max="2" width="26.7109375" style="349" customWidth="1"/>
    <col min="3" max="3" width="4.28515625" style="349" customWidth="1"/>
    <col min="4" max="4" width="4.85546875" style="349" customWidth="1"/>
    <col min="5" max="8" width="3.7109375" style="349" customWidth="1"/>
    <col min="9" max="9" width="3.7109375" style="350" customWidth="1"/>
    <col min="10" max="39" width="3.7109375" style="349" customWidth="1"/>
    <col min="40" max="41" width="3.7109375" style="350" customWidth="1"/>
    <col min="42" max="42" width="3.5703125" style="350" customWidth="1"/>
    <col min="43" max="43" width="3.28515625" style="349" customWidth="1"/>
    <col min="44" max="44" width="4.42578125" style="349" customWidth="1"/>
    <col min="45" max="45" width="4" style="349" customWidth="1"/>
    <col min="46" max="46" width="3.42578125" style="349" customWidth="1"/>
    <col min="47" max="47" width="3.140625" style="349" customWidth="1"/>
    <col min="48" max="48" width="4" style="350" customWidth="1"/>
    <col min="49" max="49" width="4" style="349" customWidth="1"/>
    <col min="50" max="50" width="3.140625" style="349" customWidth="1"/>
    <col min="51" max="51" width="4" style="349" customWidth="1"/>
    <col min="52" max="52" width="5.140625" style="349" customWidth="1"/>
    <col min="53" max="53" width="2.5703125" style="349" customWidth="1"/>
    <col min="54" max="55" width="3.85546875" style="349" customWidth="1"/>
    <col min="56" max="56" width="4" style="349" customWidth="1"/>
    <col min="57" max="57" width="5.5703125" style="349" customWidth="1"/>
    <col min="58" max="58" width="4.42578125" style="349" customWidth="1"/>
    <col min="59" max="16384" width="9.140625" style="349"/>
  </cols>
  <sheetData>
    <row r="1" spans="1:58" ht="15.75" customHeight="1">
      <c r="B1" s="912" t="s">
        <v>366</v>
      </c>
      <c r="C1" s="1053"/>
      <c r="D1" s="1053"/>
      <c r="E1" s="1053"/>
      <c r="F1" s="1053"/>
      <c r="G1" s="1053"/>
      <c r="H1" s="1053"/>
      <c r="I1" s="1053"/>
      <c r="J1" s="1053"/>
      <c r="K1" s="1053"/>
      <c r="L1" s="1053"/>
      <c r="M1" s="1053"/>
      <c r="N1" s="1053"/>
      <c r="O1" s="1053"/>
      <c r="P1" s="1053"/>
      <c r="Q1" s="1053"/>
      <c r="R1" s="1053"/>
      <c r="S1" s="1053"/>
      <c r="T1" s="1053"/>
      <c r="U1" s="1053"/>
      <c r="V1" s="1053"/>
      <c r="W1" s="1053"/>
      <c r="X1" s="1053"/>
      <c r="Y1" s="1053"/>
      <c r="Z1" s="1053"/>
      <c r="AA1" s="1053"/>
      <c r="AB1" s="1053"/>
      <c r="AC1" s="1053"/>
      <c r="AD1" s="1053"/>
      <c r="AE1" s="1053"/>
      <c r="AF1" s="1053"/>
      <c r="AG1" s="1053"/>
      <c r="AH1" s="1053"/>
      <c r="AI1" s="1053"/>
      <c r="AJ1" s="1053"/>
      <c r="AK1" s="1053"/>
      <c r="AL1" s="1053"/>
      <c r="AM1" s="1053"/>
      <c r="AN1" s="1053"/>
      <c r="AO1" s="1053"/>
      <c r="AP1" s="1053"/>
      <c r="AQ1" s="1053"/>
      <c r="AR1" s="1053"/>
      <c r="AS1" s="1053"/>
      <c r="AT1" s="1053"/>
      <c r="AU1" s="1053"/>
      <c r="AV1" s="1053"/>
      <c r="AW1" s="1053"/>
      <c r="AX1" s="1053"/>
      <c r="AY1" s="1053"/>
      <c r="AZ1" s="1053"/>
      <c r="BA1" s="1053"/>
      <c r="BB1" s="1053"/>
    </row>
    <row r="2" spans="1:58" ht="12.75" customHeight="1" thickBot="1">
      <c r="B2" s="349" t="s">
        <v>366</v>
      </c>
      <c r="R2" s="727" t="s">
        <v>443</v>
      </c>
      <c r="S2" s="727"/>
      <c r="T2" s="727"/>
      <c r="U2" s="727"/>
      <c r="V2" s="727"/>
      <c r="W2" s="727"/>
      <c r="X2" s="727"/>
      <c r="Y2" s="727"/>
      <c r="Z2" s="727"/>
      <c r="AA2" s="727"/>
      <c r="AB2" s="727"/>
      <c r="AC2" s="727"/>
      <c r="AD2" s="727"/>
      <c r="AE2" s="727"/>
      <c r="AF2" s="727"/>
    </row>
    <row r="3" spans="1:58" ht="12.75" customHeight="1" thickBot="1">
      <c r="A3" s="1054" t="s">
        <v>358</v>
      </c>
      <c r="B3" s="1057" t="s">
        <v>336</v>
      </c>
      <c r="C3" s="1060" t="s">
        <v>337</v>
      </c>
      <c r="D3" s="1060" t="s">
        <v>338</v>
      </c>
      <c r="E3" s="915" t="s">
        <v>1</v>
      </c>
      <c r="F3" s="916"/>
      <c r="G3" s="916"/>
      <c r="H3" s="917"/>
      <c r="I3" s="924" t="s">
        <v>2</v>
      </c>
      <c r="J3" s="915" t="s">
        <v>3</v>
      </c>
      <c r="K3" s="916"/>
      <c r="L3" s="917"/>
      <c r="M3" s="924" t="s">
        <v>4</v>
      </c>
      <c r="N3" s="915" t="s">
        <v>5</v>
      </c>
      <c r="O3" s="916"/>
      <c r="P3" s="916"/>
      <c r="Q3" s="917"/>
      <c r="R3" s="915" t="s">
        <v>6</v>
      </c>
      <c r="S3" s="916"/>
      <c r="T3" s="916"/>
      <c r="U3" s="917"/>
      <c r="V3" s="924" t="s">
        <v>21</v>
      </c>
      <c r="W3" s="915" t="s">
        <v>8</v>
      </c>
      <c r="X3" s="916"/>
      <c r="Y3" s="917"/>
      <c r="Z3" s="924" t="s">
        <v>7</v>
      </c>
      <c r="AA3" s="916" t="s">
        <v>10</v>
      </c>
      <c r="AB3" s="916"/>
      <c r="AC3" s="917"/>
      <c r="AD3" s="924" t="s">
        <v>9</v>
      </c>
      <c r="AE3" s="915" t="s">
        <v>12</v>
      </c>
      <c r="AF3" s="916"/>
      <c r="AG3" s="916"/>
      <c r="AH3" s="917"/>
      <c r="AI3" s="936" t="s">
        <v>431</v>
      </c>
      <c r="AJ3" s="928" t="s">
        <v>15</v>
      </c>
      <c r="AK3" s="928"/>
      <c r="AL3" s="929"/>
      <c r="AM3" s="1041" t="s">
        <v>432</v>
      </c>
      <c r="AN3" s="927" t="s">
        <v>16</v>
      </c>
      <c r="AO3" s="928"/>
      <c r="AP3" s="928"/>
      <c r="AQ3" s="929"/>
      <c r="AR3" s="927" t="s">
        <v>17</v>
      </c>
      <c r="AS3" s="928"/>
      <c r="AT3" s="928"/>
      <c r="AU3" s="929"/>
      <c r="AV3" s="936" t="s">
        <v>14</v>
      </c>
      <c r="AW3" s="927" t="s">
        <v>18</v>
      </c>
      <c r="AX3" s="928"/>
      <c r="AY3" s="929"/>
      <c r="AZ3" s="936" t="s">
        <v>20</v>
      </c>
      <c r="BA3" s="927" t="s">
        <v>19</v>
      </c>
      <c r="BB3" s="928"/>
      <c r="BC3" s="928"/>
      <c r="BD3" s="929"/>
      <c r="BE3" s="1063" t="s">
        <v>339</v>
      </c>
      <c r="BF3" s="1064" t="s">
        <v>340</v>
      </c>
    </row>
    <row r="4" spans="1:58" ht="10.5" customHeight="1" thickBot="1">
      <c r="A4" s="1055"/>
      <c r="B4" s="1058"/>
      <c r="C4" s="1061"/>
      <c r="D4" s="1061"/>
      <c r="E4" s="918"/>
      <c r="F4" s="919"/>
      <c r="G4" s="919"/>
      <c r="H4" s="920"/>
      <c r="I4" s="925"/>
      <c r="J4" s="918"/>
      <c r="K4" s="919"/>
      <c r="L4" s="920"/>
      <c r="M4" s="925"/>
      <c r="N4" s="918"/>
      <c r="O4" s="919"/>
      <c r="P4" s="919"/>
      <c r="Q4" s="920"/>
      <c r="R4" s="918"/>
      <c r="S4" s="919"/>
      <c r="T4" s="919"/>
      <c r="U4" s="920"/>
      <c r="V4" s="925"/>
      <c r="W4" s="918"/>
      <c r="X4" s="919"/>
      <c r="Y4" s="920"/>
      <c r="Z4" s="925"/>
      <c r="AA4" s="919"/>
      <c r="AB4" s="919"/>
      <c r="AC4" s="920"/>
      <c r="AD4" s="925"/>
      <c r="AE4" s="918"/>
      <c r="AF4" s="919"/>
      <c r="AG4" s="919"/>
      <c r="AH4" s="920"/>
      <c r="AI4" s="937"/>
      <c r="AJ4" s="931"/>
      <c r="AK4" s="931"/>
      <c r="AL4" s="932"/>
      <c r="AM4" s="1042"/>
      <c r="AN4" s="930"/>
      <c r="AO4" s="931"/>
      <c r="AP4" s="931"/>
      <c r="AQ4" s="932"/>
      <c r="AR4" s="930"/>
      <c r="AS4" s="931"/>
      <c r="AT4" s="931"/>
      <c r="AU4" s="932"/>
      <c r="AV4" s="937"/>
      <c r="AW4" s="930"/>
      <c r="AX4" s="931"/>
      <c r="AY4" s="932"/>
      <c r="AZ4" s="937"/>
      <c r="BA4" s="930"/>
      <c r="BB4" s="931"/>
      <c r="BC4" s="931"/>
      <c r="BD4" s="932"/>
      <c r="BE4" s="1063"/>
      <c r="BF4" s="1064"/>
    </row>
    <row r="5" spans="1:58" ht="8.25" customHeight="1" thickBot="1">
      <c r="A5" s="1055"/>
      <c r="B5" s="1058"/>
      <c r="C5" s="1061"/>
      <c r="D5" s="1061"/>
      <c r="E5" s="921"/>
      <c r="F5" s="922"/>
      <c r="G5" s="922"/>
      <c r="H5" s="923"/>
      <c r="I5" s="925"/>
      <c r="J5" s="921"/>
      <c r="K5" s="922"/>
      <c r="L5" s="923"/>
      <c r="M5" s="925"/>
      <c r="N5" s="921"/>
      <c r="O5" s="922"/>
      <c r="P5" s="922"/>
      <c r="Q5" s="923"/>
      <c r="R5" s="921"/>
      <c r="S5" s="922"/>
      <c r="T5" s="922"/>
      <c r="U5" s="923"/>
      <c r="V5" s="925"/>
      <c r="W5" s="921"/>
      <c r="X5" s="922"/>
      <c r="Y5" s="923"/>
      <c r="Z5" s="925"/>
      <c r="AA5" s="922"/>
      <c r="AB5" s="922"/>
      <c r="AC5" s="923"/>
      <c r="AD5" s="925"/>
      <c r="AE5" s="921"/>
      <c r="AF5" s="922"/>
      <c r="AG5" s="922"/>
      <c r="AH5" s="923"/>
      <c r="AI5" s="937"/>
      <c r="AJ5" s="934"/>
      <c r="AK5" s="934"/>
      <c r="AL5" s="935"/>
      <c r="AM5" s="1042"/>
      <c r="AN5" s="933"/>
      <c r="AO5" s="934"/>
      <c r="AP5" s="934"/>
      <c r="AQ5" s="935"/>
      <c r="AR5" s="933"/>
      <c r="AS5" s="934"/>
      <c r="AT5" s="934"/>
      <c r="AU5" s="935"/>
      <c r="AV5" s="937"/>
      <c r="AW5" s="933"/>
      <c r="AX5" s="934"/>
      <c r="AY5" s="935"/>
      <c r="AZ5" s="937"/>
      <c r="BA5" s="933"/>
      <c r="BB5" s="934"/>
      <c r="BC5" s="934"/>
      <c r="BD5" s="935"/>
      <c r="BE5" s="1063"/>
      <c r="BF5" s="1064"/>
    </row>
    <row r="6" spans="1:58" ht="13.5" customHeight="1" thickBot="1">
      <c r="A6" s="1055"/>
      <c r="B6" s="1058"/>
      <c r="C6" s="1061"/>
      <c r="D6" s="1061"/>
      <c r="E6" s="48">
        <v>1</v>
      </c>
      <c r="F6" s="49">
        <v>8</v>
      </c>
      <c r="G6" s="49">
        <v>15</v>
      </c>
      <c r="H6" s="50">
        <v>22</v>
      </c>
      <c r="I6" s="925"/>
      <c r="J6" s="48">
        <v>6</v>
      </c>
      <c r="K6" s="49">
        <v>13</v>
      </c>
      <c r="L6" s="50">
        <v>20</v>
      </c>
      <c r="M6" s="925"/>
      <c r="N6" s="719">
        <v>3</v>
      </c>
      <c r="O6" s="49">
        <v>10</v>
      </c>
      <c r="P6" s="49">
        <v>17</v>
      </c>
      <c r="Q6" s="50">
        <v>24</v>
      </c>
      <c r="R6" s="51">
        <v>1</v>
      </c>
      <c r="S6" s="49">
        <v>8</v>
      </c>
      <c r="T6" s="49">
        <v>15</v>
      </c>
      <c r="U6" s="50">
        <v>22</v>
      </c>
      <c r="V6" s="925"/>
      <c r="W6" s="48">
        <v>5</v>
      </c>
      <c r="X6" s="49">
        <v>12</v>
      </c>
      <c r="Y6" s="50">
        <v>19</v>
      </c>
      <c r="Z6" s="925"/>
      <c r="AA6" s="48">
        <v>2</v>
      </c>
      <c r="AB6" s="49">
        <v>9</v>
      </c>
      <c r="AC6" s="50">
        <v>16</v>
      </c>
      <c r="AD6" s="925"/>
      <c r="AE6" s="48">
        <v>2</v>
      </c>
      <c r="AF6" s="699">
        <v>9</v>
      </c>
      <c r="AG6" s="49">
        <v>16</v>
      </c>
      <c r="AH6" s="52">
        <v>23</v>
      </c>
      <c r="AI6" s="937"/>
      <c r="AJ6" s="53">
        <v>6</v>
      </c>
      <c r="AK6" s="54">
        <v>13</v>
      </c>
      <c r="AL6" s="52">
        <v>20</v>
      </c>
      <c r="AM6" s="1042"/>
      <c r="AN6" s="53">
        <v>4</v>
      </c>
      <c r="AO6" s="701">
        <v>11</v>
      </c>
      <c r="AP6" s="54">
        <v>18</v>
      </c>
      <c r="AQ6" s="52">
        <v>25</v>
      </c>
      <c r="AR6" s="55">
        <v>1</v>
      </c>
      <c r="AS6" s="54">
        <v>8</v>
      </c>
      <c r="AT6" s="54">
        <v>15</v>
      </c>
      <c r="AU6" s="52">
        <v>22</v>
      </c>
      <c r="AV6" s="937"/>
      <c r="AW6" s="53">
        <v>6</v>
      </c>
      <c r="AX6" s="54">
        <v>13</v>
      </c>
      <c r="AY6" s="52">
        <v>20</v>
      </c>
      <c r="AZ6" s="937"/>
      <c r="BA6" s="53">
        <v>3</v>
      </c>
      <c r="BB6" s="54">
        <v>10</v>
      </c>
      <c r="BC6" s="54">
        <v>17</v>
      </c>
      <c r="BD6" s="52">
        <v>24</v>
      </c>
      <c r="BE6" s="1063"/>
      <c r="BF6" s="1064"/>
    </row>
    <row r="7" spans="1:58" ht="15.75" customHeight="1" thickBot="1">
      <c r="A7" s="1056"/>
      <c r="B7" s="1059"/>
      <c r="C7" s="1062"/>
      <c r="D7" s="1062"/>
      <c r="E7" s="20">
        <v>7</v>
      </c>
      <c r="F7" s="21">
        <v>14</v>
      </c>
      <c r="G7" s="21">
        <v>21</v>
      </c>
      <c r="H7" s="29">
        <v>28</v>
      </c>
      <c r="I7" s="926"/>
      <c r="J7" s="20">
        <v>12</v>
      </c>
      <c r="K7" s="21">
        <v>19</v>
      </c>
      <c r="L7" s="29">
        <v>26</v>
      </c>
      <c r="M7" s="926"/>
      <c r="N7" s="720">
        <v>9</v>
      </c>
      <c r="O7" s="21">
        <v>16</v>
      </c>
      <c r="P7" s="21">
        <v>23</v>
      </c>
      <c r="Q7" s="29">
        <v>30</v>
      </c>
      <c r="R7" s="20">
        <v>7</v>
      </c>
      <c r="S7" s="21">
        <v>14</v>
      </c>
      <c r="T7" s="21">
        <v>21</v>
      </c>
      <c r="U7" s="29">
        <v>28</v>
      </c>
      <c r="V7" s="925"/>
      <c r="W7" s="573">
        <v>11</v>
      </c>
      <c r="X7" s="57">
        <v>18</v>
      </c>
      <c r="Y7" s="657">
        <v>25</v>
      </c>
      <c r="Z7" s="926"/>
      <c r="AA7" s="20">
        <v>8</v>
      </c>
      <c r="AB7" s="21">
        <v>15</v>
      </c>
      <c r="AC7" s="29">
        <v>22</v>
      </c>
      <c r="AD7" s="926"/>
      <c r="AE7" s="20">
        <v>8</v>
      </c>
      <c r="AF7" s="700">
        <v>15</v>
      </c>
      <c r="AG7" s="21">
        <v>22</v>
      </c>
      <c r="AH7" s="23">
        <v>29</v>
      </c>
      <c r="AI7" s="938"/>
      <c r="AJ7" s="30">
        <v>12</v>
      </c>
      <c r="AK7" s="22">
        <v>19</v>
      </c>
      <c r="AL7" s="23">
        <v>26</v>
      </c>
      <c r="AM7" s="1043"/>
      <c r="AN7" s="30">
        <v>10</v>
      </c>
      <c r="AO7" s="702">
        <v>17</v>
      </c>
      <c r="AP7" s="22">
        <v>24</v>
      </c>
      <c r="AQ7" s="23">
        <v>31</v>
      </c>
      <c r="AR7" s="30">
        <v>7</v>
      </c>
      <c r="AS7" s="22">
        <v>14</v>
      </c>
      <c r="AT7" s="22">
        <v>21</v>
      </c>
      <c r="AU7" s="23">
        <v>28</v>
      </c>
      <c r="AV7" s="938"/>
      <c r="AW7" s="30">
        <v>12</v>
      </c>
      <c r="AX7" s="22">
        <v>19</v>
      </c>
      <c r="AY7" s="23">
        <v>26</v>
      </c>
      <c r="AZ7" s="938"/>
      <c r="BA7" s="30">
        <v>9</v>
      </c>
      <c r="BB7" s="22">
        <v>16</v>
      </c>
      <c r="BC7" s="22">
        <v>23</v>
      </c>
      <c r="BD7" s="58">
        <v>31</v>
      </c>
      <c r="BE7" s="1063"/>
      <c r="BF7" s="1064"/>
    </row>
    <row r="8" spans="1:58" ht="12.75" thickBot="1">
      <c r="A8" s="728"/>
      <c r="B8" s="460" t="s">
        <v>341</v>
      </c>
      <c r="C8" s="351"/>
      <c r="D8" s="352">
        <f>SUM(D16:D77)-D50-D51</f>
        <v>504</v>
      </c>
      <c r="E8" s="580">
        <f t="shared" ref="E8:U8" si="0">SUM(E20,E21,E22,E27,E28,E29,E31,E32,E33,E35,E36,E48,E49,E53,E57,E58,E64)</f>
        <v>36</v>
      </c>
      <c r="F8" s="580">
        <f t="shared" si="0"/>
        <v>0</v>
      </c>
      <c r="G8" s="580">
        <f t="shared" si="0"/>
        <v>0</v>
      </c>
      <c r="H8" s="580">
        <f t="shared" si="0"/>
        <v>36</v>
      </c>
      <c r="I8" s="580">
        <f t="shared" si="0"/>
        <v>36</v>
      </c>
      <c r="J8" s="580">
        <f t="shared" si="0"/>
        <v>36</v>
      </c>
      <c r="K8" s="580">
        <f t="shared" si="0"/>
        <v>36</v>
      </c>
      <c r="L8" s="580">
        <f t="shared" si="0"/>
        <v>36</v>
      </c>
      <c r="M8" s="580">
        <f t="shared" si="0"/>
        <v>36</v>
      </c>
      <c r="N8" s="697">
        <f t="shared" si="0"/>
        <v>36</v>
      </c>
      <c r="O8" s="580">
        <f t="shared" si="0"/>
        <v>36</v>
      </c>
      <c r="P8" s="580">
        <f t="shared" si="0"/>
        <v>36</v>
      </c>
      <c r="Q8" s="580">
        <f t="shared" si="0"/>
        <v>36</v>
      </c>
      <c r="R8" s="580">
        <f t="shared" si="0"/>
        <v>36</v>
      </c>
      <c r="S8" s="580">
        <f t="shared" si="0"/>
        <v>0</v>
      </c>
      <c r="T8" s="580">
        <f t="shared" si="0"/>
        <v>0</v>
      </c>
      <c r="U8" s="580">
        <f t="shared" si="0"/>
        <v>36</v>
      </c>
      <c r="V8" s="671"/>
      <c r="W8" s="671"/>
      <c r="X8" s="580">
        <f t="shared" ref="X8:AQ8" si="1">SUM(X20,X21,X22,X27,X28,X29,X31,X32,X33,X35,X36,X47,X48,X49,X53,X57,X58,X64)</f>
        <v>36</v>
      </c>
      <c r="Y8" s="580">
        <f t="shared" si="1"/>
        <v>36</v>
      </c>
      <c r="Z8" s="580">
        <v>36</v>
      </c>
      <c r="AA8" s="580">
        <v>36</v>
      </c>
      <c r="AB8" s="580">
        <v>36</v>
      </c>
      <c r="AC8" s="580">
        <v>0</v>
      </c>
      <c r="AD8" s="580">
        <f t="shared" si="1"/>
        <v>36</v>
      </c>
      <c r="AE8" s="580">
        <f t="shared" si="1"/>
        <v>36</v>
      </c>
      <c r="AF8" s="697">
        <v>0</v>
      </c>
      <c r="AG8" s="580">
        <v>0</v>
      </c>
      <c r="AH8" s="580">
        <f t="shared" si="1"/>
        <v>36</v>
      </c>
      <c r="AI8" s="580">
        <f t="shared" si="1"/>
        <v>36</v>
      </c>
      <c r="AJ8" s="580">
        <f t="shared" si="1"/>
        <v>36</v>
      </c>
      <c r="AK8" s="580">
        <f t="shared" si="1"/>
        <v>36</v>
      </c>
      <c r="AL8" s="580">
        <f t="shared" si="1"/>
        <v>36</v>
      </c>
      <c r="AM8" s="697">
        <f t="shared" si="1"/>
        <v>36</v>
      </c>
      <c r="AN8" s="580">
        <f t="shared" si="1"/>
        <v>36</v>
      </c>
      <c r="AO8" s="697">
        <f t="shared" si="1"/>
        <v>36</v>
      </c>
      <c r="AP8" s="580">
        <f t="shared" si="1"/>
        <v>36</v>
      </c>
      <c r="AQ8" s="580">
        <f t="shared" si="1"/>
        <v>36</v>
      </c>
      <c r="AR8" s="354">
        <f>SUM(AR16:AR77)</f>
        <v>36</v>
      </c>
      <c r="AS8" s="354">
        <f>SUM(AS16:AS77)</f>
        <v>0</v>
      </c>
      <c r="AT8" s="354">
        <f>SUM(AT16:AT77)</f>
        <v>0</v>
      </c>
      <c r="AU8" s="354">
        <f>SUM(AU16:AU77)</f>
        <v>0</v>
      </c>
      <c r="AV8" s="354">
        <f>SUM(AV16:AV77)</f>
        <v>0</v>
      </c>
      <c r="AW8" s="392"/>
      <c r="AX8" s="392"/>
      <c r="AY8" s="392"/>
      <c r="AZ8" s="392"/>
      <c r="BA8" s="392"/>
      <c r="BB8" s="392"/>
      <c r="BC8" s="392"/>
      <c r="BD8" s="770"/>
      <c r="BE8" s="358">
        <f>SUM(BE16:BE77)-BE51-BE61-BE70</f>
        <v>612</v>
      </c>
      <c r="BF8" s="359"/>
    </row>
    <row r="9" spans="1:58" ht="12.75" thickBot="1">
      <c r="A9" s="729"/>
      <c r="B9" s="577" t="s">
        <v>442</v>
      </c>
      <c r="C9" s="351"/>
      <c r="D9" s="352"/>
      <c r="E9" s="373">
        <f t="shared" ref="E9:U9" si="2">SUM(E8:E8)</f>
        <v>36</v>
      </c>
      <c r="F9" s="374">
        <f t="shared" si="2"/>
        <v>0</v>
      </c>
      <c r="G9" s="374">
        <f t="shared" si="2"/>
        <v>0</v>
      </c>
      <c r="H9" s="374">
        <f t="shared" si="2"/>
        <v>36</v>
      </c>
      <c r="I9" s="374">
        <f t="shared" si="2"/>
        <v>36</v>
      </c>
      <c r="J9" s="374">
        <f t="shared" si="2"/>
        <v>36</v>
      </c>
      <c r="K9" s="374">
        <f t="shared" si="2"/>
        <v>36</v>
      </c>
      <c r="L9" s="374">
        <f t="shared" si="2"/>
        <v>36</v>
      </c>
      <c r="M9" s="374">
        <f t="shared" si="2"/>
        <v>36</v>
      </c>
      <c r="N9" s="696">
        <f t="shared" si="2"/>
        <v>36</v>
      </c>
      <c r="O9" s="374">
        <f t="shared" si="2"/>
        <v>36</v>
      </c>
      <c r="P9" s="374">
        <f t="shared" si="2"/>
        <v>36</v>
      </c>
      <c r="Q9" s="374">
        <f t="shared" si="2"/>
        <v>36</v>
      </c>
      <c r="R9" s="374">
        <f t="shared" si="2"/>
        <v>36</v>
      </c>
      <c r="S9" s="374">
        <f t="shared" si="2"/>
        <v>0</v>
      </c>
      <c r="T9" s="374">
        <f t="shared" si="2"/>
        <v>0</v>
      </c>
      <c r="U9" s="374">
        <f t="shared" si="2"/>
        <v>36</v>
      </c>
      <c r="V9" s="376"/>
      <c r="W9" s="376"/>
      <c r="X9" s="374">
        <f t="shared" ref="X9:AQ9" si="3">SUM(X8:X8)</f>
        <v>36</v>
      </c>
      <c r="Y9" s="374">
        <f t="shared" si="3"/>
        <v>36</v>
      </c>
      <c r="Z9" s="374">
        <f t="shared" si="3"/>
        <v>36</v>
      </c>
      <c r="AA9" s="374">
        <f t="shared" si="3"/>
        <v>36</v>
      </c>
      <c r="AB9" s="374">
        <f t="shared" si="3"/>
        <v>36</v>
      </c>
      <c r="AC9" s="374">
        <v>0</v>
      </c>
      <c r="AD9" s="374">
        <f t="shared" si="3"/>
        <v>36</v>
      </c>
      <c r="AE9" s="374">
        <f t="shared" si="3"/>
        <v>36</v>
      </c>
      <c r="AF9" s="696">
        <v>0</v>
      </c>
      <c r="AG9" s="374">
        <v>0</v>
      </c>
      <c r="AH9" s="374">
        <f t="shared" si="3"/>
        <v>36</v>
      </c>
      <c r="AI9" s="374">
        <f t="shared" si="3"/>
        <v>36</v>
      </c>
      <c r="AJ9" s="374">
        <f t="shared" si="3"/>
        <v>36</v>
      </c>
      <c r="AK9" s="374">
        <f t="shared" si="3"/>
        <v>36</v>
      </c>
      <c r="AL9" s="374">
        <f t="shared" si="3"/>
        <v>36</v>
      </c>
      <c r="AM9" s="696">
        <f t="shared" si="3"/>
        <v>36</v>
      </c>
      <c r="AN9" s="374">
        <f t="shared" si="3"/>
        <v>36</v>
      </c>
      <c r="AO9" s="696">
        <f t="shared" si="3"/>
        <v>36</v>
      </c>
      <c r="AP9" s="374">
        <f t="shared" si="3"/>
        <v>36</v>
      </c>
      <c r="AQ9" s="374">
        <f t="shared" si="3"/>
        <v>36</v>
      </c>
      <c r="AR9" s="452"/>
      <c r="AS9" s="452"/>
      <c r="AT9" s="452"/>
      <c r="AU9" s="452"/>
      <c r="AV9" s="452"/>
      <c r="AW9" s="613"/>
      <c r="AX9" s="613"/>
      <c r="AY9" s="613"/>
      <c r="AZ9" s="613"/>
      <c r="BA9" s="613"/>
      <c r="BB9" s="613"/>
      <c r="BC9" s="613"/>
      <c r="BD9" s="771"/>
      <c r="BE9" s="358"/>
      <c r="BF9" s="359"/>
    </row>
    <row r="10" spans="1:58" ht="12.75" customHeight="1" thickBot="1">
      <c r="A10" s="729"/>
      <c r="B10" s="577"/>
      <c r="C10" s="351"/>
      <c r="D10" s="609" t="s">
        <v>436</v>
      </c>
      <c r="E10" s="360"/>
      <c r="F10" s="360"/>
      <c r="G10" s="360"/>
      <c r="H10" s="360"/>
      <c r="I10" s="360"/>
      <c r="J10" s="360"/>
      <c r="K10" s="360"/>
      <c r="L10" s="360"/>
      <c r="M10" s="517"/>
      <c r="N10" s="703"/>
      <c r="O10" s="704"/>
      <c r="P10" s="704"/>
      <c r="Q10" s="704"/>
      <c r="R10" s="704"/>
      <c r="S10" s="704"/>
      <c r="T10" s="704"/>
      <c r="U10" s="704"/>
      <c r="V10" s="704"/>
      <c r="W10" s="823" t="s">
        <v>439</v>
      </c>
      <c r="X10" s="1046"/>
      <c r="Y10" s="1046"/>
      <c r="Z10" s="704"/>
      <c r="AA10" s="704"/>
      <c r="AB10" s="704"/>
      <c r="AC10" s="704"/>
      <c r="AD10" s="703" t="s">
        <v>439</v>
      </c>
      <c r="AE10" s="705"/>
      <c r="AF10" s="706"/>
      <c r="AG10" s="1049"/>
      <c r="AH10" s="704"/>
      <c r="AI10" s="704"/>
      <c r="AJ10" s="704"/>
      <c r="AK10" s="704"/>
      <c r="AL10" s="704"/>
      <c r="AM10" s="705"/>
      <c r="AN10" s="705"/>
      <c r="AO10" s="707"/>
      <c r="AP10" s="1049"/>
      <c r="AQ10" s="1049"/>
      <c r="AR10" s="1049"/>
      <c r="AS10" s="721"/>
      <c r="AT10" s="452"/>
      <c r="AU10" s="452"/>
      <c r="AV10" s="452"/>
      <c r="AW10" s="613"/>
      <c r="AX10" s="613"/>
      <c r="AY10" s="613"/>
      <c r="AZ10" s="613"/>
      <c r="BA10" s="613"/>
      <c r="BB10" s="613"/>
      <c r="BC10" s="613"/>
      <c r="BD10" s="771"/>
      <c r="BE10" s="358"/>
      <c r="BF10" s="359"/>
    </row>
    <row r="11" spans="1:58" ht="12.75" customHeight="1" thickBot="1">
      <c r="A11" s="729"/>
      <c r="B11" s="577"/>
      <c r="C11" s="351"/>
      <c r="D11" s="609" t="s">
        <v>437</v>
      </c>
      <c r="E11" s="398"/>
      <c r="F11" s="398"/>
      <c r="G11" s="398"/>
      <c r="H11" s="398"/>
      <c r="I11" s="398"/>
      <c r="J11" s="398"/>
      <c r="K11" s="398"/>
      <c r="L11" s="398"/>
      <c r="M11" s="522"/>
      <c r="N11" s="703" t="s">
        <v>439</v>
      </c>
      <c r="O11" s="708"/>
      <c r="P11" s="708"/>
      <c r="Q11" s="708"/>
      <c r="R11" s="708"/>
      <c r="S11" s="708"/>
      <c r="T11" s="708"/>
      <c r="U11" s="708"/>
      <c r="V11" s="708"/>
      <c r="W11" s="824" t="s">
        <v>439</v>
      </c>
      <c r="X11" s="1047"/>
      <c r="Y11" s="1047"/>
      <c r="Z11" s="708"/>
      <c r="AA11" s="708"/>
      <c r="AB11" s="708"/>
      <c r="AC11" s="708"/>
      <c r="AD11" s="703"/>
      <c r="AE11" s="705"/>
      <c r="AF11" s="709"/>
      <c r="AG11" s="1050"/>
      <c r="AH11" s="708"/>
      <c r="AI11" s="708"/>
      <c r="AJ11" s="708"/>
      <c r="AK11" s="708"/>
      <c r="AL11" s="708"/>
      <c r="AM11" s="703"/>
      <c r="AN11" s="705"/>
      <c r="AO11" s="710"/>
      <c r="AP11" s="1050"/>
      <c r="AQ11" s="1050"/>
      <c r="AR11" s="1050"/>
      <c r="AS11" s="721"/>
      <c r="AT11" s="452"/>
      <c r="AU11" s="452"/>
      <c r="AV11" s="452"/>
      <c r="AW11" s="613"/>
      <c r="AX11" s="613"/>
      <c r="AY11" s="613"/>
      <c r="AZ11" s="613"/>
      <c r="BA11" s="613"/>
      <c r="BB11" s="613"/>
      <c r="BC11" s="613"/>
      <c r="BD11" s="771"/>
      <c r="BE11" s="358"/>
      <c r="BF11" s="359"/>
    </row>
    <row r="12" spans="1:58" ht="12.75" customHeight="1" thickBot="1">
      <c r="A12" s="729"/>
      <c r="B12" s="577"/>
      <c r="C12" s="351"/>
      <c r="D12" s="609" t="s">
        <v>438</v>
      </c>
      <c r="E12" s="398"/>
      <c r="F12" s="398"/>
      <c r="G12" s="398"/>
      <c r="H12" s="398"/>
      <c r="I12" s="398"/>
      <c r="J12" s="398"/>
      <c r="K12" s="398"/>
      <c r="L12" s="398"/>
      <c r="M12" s="522"/>
      <c r="N12" s="703"/>
      <c r="O12" s="708"/>
      <c r="P12" s="708"/>
      <c r="Q12" s="708"/>
      <c r="R12" s="708"/>
      <c r="S12" s="708"/>
      <c r="T12" s="708"/>
      <c r="U12" s="708"/>
      <c r="V12" s="708"/>
      <c r="W12" s="824" t="s">
        <v>439</v>
      </c>
      <c r="X12" s="1047"/>
      <c r="Y12" s="1047"/>
      <c r="Z12" s="708"/>
      <c r="AA12" s="708"/>
      <c r="AB12" s="708"/>
      <c r="AC12" s="708"/>
      <c r="AD12" s="703"/>
      <c r="AE12" s="705"/>
      <c r="AF12" s="709"/>
      <c r="AG12" s="1050"/>
      <c r="AH12" s="708"/>
      <c r="AI12" s="708"/>
      <c r="AJ12" s="708"/>
      <c r="AK12" s="708"/>
      <c r="AL12" s="708"/>
      <c r="AM12" s="703"/>
      <c r="AN12" s="705"/>
      <c r="AO12" s="710"/>
      <c r="AP12" s="1050"/>
      <c r="AQ12" s="1050"/>
      <c r="AR12" s="1050"/>
      <c r="AS12" s="721"/>
      <c r="AT12" s="452"/>
      <c r="AU12" s="452"/>
      <c r="AV12" s="452"/>
      <c r="AW12" s="613"/>
      <c r="AX12" s="613"/>
      <c r="AY12" s="613"/>
      <c r="AZ12" s="613"/>
      <c r="BA12" s="613"/>
      <c r="BB12" s="613"/>
      <c r="BC12" s="613"/>
      <c r="BD12" s="771"/>
      <c r="BE12" s="358"/>
      <c r="BF12" s="359"/>
    </row>
    <row r="13" spans="1:58" ht="13.5" customHeight="1" thickBot="1">
      <c r="A13" s="729"/>
      <c r="B13" s="577"/>
      <c r="C13" s="351"/>
      <c r="D13" s="609" t="s">
        <v>433</v>
      </c>
      <c r="E13" s="398"/>
      <c r="F13" s="398"/>
      <c r="G13" s="398"/>
      <c r="H13" s="398"/>
      <c r="I13" s="398"/>
      <c r="J13" s="398"/>
      <c r="K13" s="398"/>
      <c r="L13" s="398"/>
      <c r="M13" s="522"/>
      <c r="N13" s="703"/>
      <c r="O13" s="708"/>
      <c r="P13" s="708"/>
      <c r="Q13" s="708"/>
      <c r="R13" s="708"/>
      <c r="S13" s="708"/>
      <c r="T13" s="708"/>
      <c r="U13" s="708"/>
      <c r="V13" s="708" t="s">
        <v>439</v>
      </c>
      <c r="W13" s="824"/>
      <c r="X13" s="1047"/>
      <c r="Y13" s="1047"/>
      <c r="Z13" s="708"/>
      <c r="AA13" s="708"/>
      <c r="AB13" s="708"/>
      <c r="AC13" s="708"/>
      <c r="AD13" s="703"/>
      <c r="AE13" s="705"/>
      <c r="AF13" s="709"/>
      <c r="AG13" s="1050"/>
      <c r="AH13" s="708"/>
      <c r="AI13" s="708"/>
      <c r="AJ13" s="708"/>
      <c r="AK13" s="708"/>
      <c r="AL13" s="708"/>
      <c r="AM13" s="703" t="s">
        <v>439</v>
      </c>
      <c r="AN13" s="705"/>
      <c r="AO13" s="710"/>
      <c r="AP13" s="1050"/>
      <c r="AQ13" s="1050"/>
      <c r="AR13" s="1050"/>
      <c r="AS13" s="721" t="s">
        <v>439</v>
      </c>
      <c r="AT13" s="452"/>
      <c r="AU13" s="452"/>
      <c r="AV13" s="452"/>
      <c r="AW13" s="613"/>
      <c r="AX13" s="613"/>
      <c r="AY13" s="613"/>
      <c r="AZ13" s="613"/>
      <c r="BA13" s="613"/>
      <c r="BB13" s="613"/>
      <c r="BC13" s="613"/>
      <c r="BD13" s="771"/>
      <c r="BE13" s="358"/>
      <c r="BF13" s="359"/>
    </row>
    <row r="14" spans="1:58" ht="11.25" customHeight="1" thickBot="1">
      <c r="A14" s="729"/>
      <c r="B14" s="577"/>
      <c r="C14" s="351"/>
      <c r="D14" s="609" t="s">
        <v>434</v>
      </c>
      <c r="E14" s="398"/>
      <c r="F14" s="398"/>
      <c r="G14" s="398"/>
      <c r="H14" s="398"/>
      <c r="I14" s="398"/>
      <c r="J14" s="398"/>
      <c r="K14" s="398"/>
      <c r="L14" s="398"/>
      <c r="M14" s="522"/>
      <c r="N14" s="703"/>
      <c r="O14" s="708"/>
      <c r="P14" s="708"/>
      <c r="Q14" s="708"/>
      <c r="R14" s="708"/>
      <c r="S14" s="708"/>
      <c r="T14" s="708"/>
      <c r="U14" s="708"/>
      <c r="V14" s="708" t="s">
        <v>439</v>
      </c>
      <c r="W14" s="824"/>
      <c r="X14" s="1047"/>
      <c r="Y14" s="1047"/>
      <c r="Z14" s="708"/>
      <c r="AA14" s="708"/>
      <c r="AB14" s="708"/>
      <c r="AC14" s="708"/>
      <c r="AD14" s="703"/>
      <c r="AE14" s="705"/>
      <c r="AF14" s="709"/>
      <c r="AG14" s="1050"/>
      <c r="AH14" s="708"/>
      <c r="AI14" s="708"/>
      <c r="AJ14" s="708"/>
      <c r="AK14" s="708"/>
      <c r="AL14" s="708"/>
      <c r="AM14" s="703"/>
      <c r="AN14" s="705" t="s">
        <v>439</v>
      </c>
      <c r="AO14" s="710"/>
      <c r="AP14" s="1050"/>
      <c r="AQ14" s="1050"/>
      <c r="AR14" s="1050"/>
      <c r="AS14" s="721"/>
      <c r="AT14" s="452"/>
      <c r="AU14" s="452"/>
      <c r="AV14" s="452"/>
      <c r="AW14" s="613"/>
      <c r="AX14" s="613"/>
      <c r="AY14" s="613"/>
      <c r="AZ14" s="613"/>
      <c r="BA14" s="613"/>
      <c r="BB14" s="613"/>
      <c r="BC14" s="613"/>
      <c r="BD14" s="771"/>
      <c r="BE14" s="358"/>
      <c r="BF14" s="359"/>
    </row>
    <row r="15" spans="1:58" ht="12.75" customHeight="1" thickBot="1">
      <c r="A15" s="730"/>
      <c r="B15" s="577"/>
      <c r="C15" s="351"/>
      <c r="D15" s="609" t="s">
        <v>435</v>
      </c>
      <c r="E15" s="529"/>
      <c r="F15" s="529"/>
      <c r="G15" s="529"/>
      <c r="H15" s="529"/>
      <c r="I15" s="529"/>
      <c r="J15" s="529"/>
      <c r="K15" s="529"/>
      <c r="L15" s="529"/>
      <c r="M15" s="799"/>
      <c r="N15" s="792"/>
      <c r="O15" s="791"/>
      <c r="P15" s="791"/>
      <c r="Q15" s="791"/>
      <c r="R15" s="791"/>
      <c r="S15" s="791"/>
      <c r="T15" s="791"/>
      <c r="U15" s="791"/>
      <c r="V15" s="791" t="s">
        <v>439</v>
      </c>
      <c r="W15" s="790"/>
      <c r="X15" s="1048"/>
      <c r="Y15" s="1048"/>
      <c r="Z15" s="790"/>
      <c r="AA15" s="791"/>
      <c r="AB15" s="791"/>
      <c r="AC15" s="791"/>
      <c r="AD15" s="792"/>
      <c r="AE15" s="793" t="s">
        <v>439</v>
      </c>
      <c r="AF15" s="795"/>
      <c r="AG15" s="1051"/>
      <c r="AH15" s="790"/>
      <c r="AI15" s="791"/>
      <c r="AJ15" s="791"/>
      <c r="AK15" s="791"/>
      <c r="AL15" s="791"/>
      <c r="AM15" s="792"/>
      <c r="AN15" s="793"/>
      <c r="AO15" s="794"/>
      <c r="AP15" s="1051"/>
      <c r="AQ15" s="1051"/>
      <c r="AR15" s="1051"/>
      <c r="AS15" s="789"/>
      <c r="AT15" s="537"/>
      <c r="AU15" s="537"/>
      <c r="AV15" s="537"/>
      <c r="AW15" s="532"/>
      <c r="AX15" s="532"/>
      <c r="AY15" s="532"/>
      <c r="AZ15" s="532"/>
      <c r="BA15" s="532"/>
      <c r="BB15" s="532"/>
      <c r="BC15" s="532"/>
      <c r="BD15" s="804"/>
      <c r="BE15" s="358"/>
      <c r="BF15" s="359"/>
    </row>
    <row r="16" spans="1:58" ht="24.75" thickBot="1">
      <c r="A16" s="605" t="s">
        <v>83</v>
      </c>
      <c r="B16" s="482" t="s">
        <v>84</v>
      </c>
      <c r="C16" s="351">
        <f t="shared" ref="C16:C76" si="4">SUM(E16:BD16)</f>
        <v>0</v>
      </c>
      <c r="D16" s="352">
        <f t="shared" ref="D16:D19" si="5">SUM(E16:W16)</f>
        <v>0</v>
      </c>
      <c r="E16" s="398"/>
      <c r="F16" s="409"/>
      <c r="G16" s="409"/>
      <c r="H16" s="398"/>
      <c r="I16" s="613"/>
      <c r="J16" s="613"/>
      <c r="K16" s="613"/>
      <c r="L16" s="613"/>
      <c r="M16" s="613"/>
      <c r="N16" s="613"/>
      <c r="O16" s="613"/>
      <c r="P16" s="613"/>
      <c r="Q16" s="446"/>
      <c r="R16" s="447"/>
      <c r="S16" s="448"/>
      <c r="T16" s="448"/>
      <c r="U16" s="447"/>
      <c r="V16" s="412"/>
      <c r="W16" s="412"/>
      <c r="X16" s="403"/>
      <c r="Y16" s="403"/>
      <c r="Z16" s="452"/>
      <c r="AA16" s="452"/>
      <c r="AB16" s="452"/>
      <c r="AC16" s="409"/>
      <c r="AD16" s="452"/>
      <c r="AE16" s="745"/>
      <c r="AF16" s="409"/>
      <c r="AG16" s="846"/>
      <c r="AH16" s="738"/>
      <c r="AI16" s="738"/>
      <c r="AJ16" s="738"/>
      <c r="AK16" s="452"/>
      <c r="AL16" s="452"/>
      <c r="AM16" s="452"/>
      <c r="AN16" s="745"/>
      <c r="AO16" s="745"/>
      <c r="AP16" s="774"/>
      <c r="AQ16" s="446"/>
      <c r="AR16" s="410"/>
      <c r="AS16" s="411"/>
      <c r="AT16" s="412"/>
      <c r="AU16" s="402"/>
      <c r="AV16" s="402"/>
      <c r="AW16" s="402"/>
      <c r="AX16" s="402"/>
      <c r="AY16" s="402"/>
      <c r="AZ16" s="402"/>
      <c r="BA16" s="402"/>
      <c r="BB16" s="402"/>
      <c r="BC16" s="402"/>
      <c r="BD16" s="405"/>
      <c r="BE16" s="358">
        <f t="shared" ref="BE16:BE19" si="6">SUM(Z16:BD16)</f>
        <v>0</v>
      </c>
      <c r="BF16" s="359">
        <f t="shared" ref="BF16:BF77" si="7">SUM(E16:AV16)</f>
        <v>0</v>
      </c>
    </row>
    <row r="17" spans="1:58" ht="12.75" thickBot="1">
      <c r="A17" s="480" t="s">
        <v>154</v>
      </c>
      <c r="B17" s="483" t="s">
        <v>85</v>
      </c>
      <c r="C17" s="351">
        <f t="shared" si="4"/>
        <v>0</v>
      </c>
      <c r="D17" s="352">
        <f t="shared" si="5"/>
        <v>0</v>
      </c>
      <c r="E17" s="373"/>
      <c r="F17" s="378"/>
      <c r="G17" s="378"/>
      <c r="H17" s="374"/>
      <c r="I17" s="376"/>
      <c r="J17" s="376"/>
      <c r="K17" s="376"/>
      <c r="L17" s="376"/>
      <c r="M17" s="376"/>
      <c r="N17" s="376"/>
      <c r="O17" s="376"/>
      <c r="P17" s="376"/>
      <c r="Q17" s="374"/>
      <c r="R17" s="375"/>
      <c r="S17" s="378"/>
      <c r="T17" s="378"/>
      <c r="U17" s="375"/>
      <c r="V17" s="366"/>
      <c r="W17" s="366"/>
      <c r="X17" s="376"/>
      <c r="Y17" s="376"/>
      <c r="Z17" s="376"/>
      <c r="AA17" s="376"/>
      <c r="AB17" s="376"/>
      <c r="AC17" s="378"/>
      <c r="AD17" s="376"/>
      <c r="AE17" s="376"/>
      <c r="AF17" s="378"/>
      <c r="AG17" s="847"/>
      <c r="AH17" s="696"/>
      <c r="AI17" s="696"/>
      <c r="AJ17" s="696"/>
      <c r="AK17" s="414"/>
      <c r="AL17" s="376"/>
      <c r="AM17" s="376"/>
      <c r="AN17" s="696"/>
      <c r="AO17" s="696"/>
      <c r="AP17" s="696"/>
      <c r="AQ17" s="374"/>
      <c r="AR17" s="377"/>
      <c r="AS17" s="379"/>
      <c r="AT17" s="366"/>
      <c r="AU17" s="366"/>
      <c r="AV17" s="366"/>
      <c r="AW17" s="366"/>
      <c r="AX17" s="366"/>
      <c r="AY17" s="366"/>
      <c r="AZ17" s="366"/>
      <c r="BA17" s="366"/>
      <c r="BB17" s="366"/>
      <c r="BC17" s="366"/>
      <c r="BD17" s="372"/>
      <c r="BE17" s="358">
        <f t="shared" si="6"/>
        <v>0</v>
      </c>
      <c r="BF17" s="359">
        <f t="shared" si="7"/>
        <v>0</v>
      </c>
    </row>
    <row r="18" spans="1:58" ht="12.75" thickBot="1">
      <c r="A18" s="479" t="s">
        <v>155</v>
      </c>
      <c r="B18" s="461" t="s">
        <v>86</v>
      </c>
      <c r="C18" s="351">
        <f t="shared" si="4"/>
        <v>0</v>
      </c>
      <c r="D18" s="352">
        <f t="shared" si="5"/>
        <v>0</v>
      </c>
      <c r="E18" s="373"/>
      <c r="F18" s="378"/>
      <c r="G18" s="378"/>
      <c r="H18" s="374"/>
      <c r="I18" s="376"/>
      <c r="J18" s="376"/>
      <c r="K18" s="376"/>
      <c r="L18" s="376"/>
      <c r="M18" s="376"/>
      <c r="N18" s="376"/>
      <c r="O18" s="376"/>
      <c r="P18" s="376"/>
      <c r="Q18" s="374"/>
      <c r="R18" s="375"/>
      <c r="S18" s="378"/>
      <c r="T18" s="378"/>
      <c r="U18" s="375"/>
      <c r="V18" s="366"/>
      <c r="W18" s="366"/>
      <c r="X18" s="376"/>
      <c r="Y18" s="376"/>
      <c r="Z18" s="376"/>
      <c r="AA18" s="376"/>
      <c r="AB18" s="376"/>
      <c r="AC18" s="378"/>
      <c r="AD18" s="376"/>
      <c r="AE18" s="376"/>
      <c r="AF18" s="378"/>
      <c r="AG18" s="847"/>
      <c r="AH18" s="696"/>
      <c r="AI18" s="696"/>
      <c r="AJ18" s="696"/>
      <c r="AK18" s="414"/>
      <c r="AL18" s="376"/>
      <c r="AM18" s="376"/>
      <c r="AN18" s="696"/>
      <c r="AO18" s="696"/>
      <c r="AP18" s="696"/>
      <c r="AQ18" s="374"/>
      <c r="AR18" s="377"/>
      <c r="AS18" s="379"/>
      <c r="AT18" s="366"/>
      <c r="AU18" s="366"/>
      <c r="AV18" s="366"/>
      <c r="AW18" s="366"/>
      <c r="AX18" s="366"/>
      <c r="AY18" s="366"/>
      <c r="AZ18" s="366"/>
      <c r="BA18" s="366"/>
      <c r="BB18" s="366"/>
      <c r="BC18" s="366"/>
      <c r="BD18" s="372"/>
      <c r="BE18" s="358">
        <f t="shared" si="6"/>
        <v>0</v>
      </c>
      <c r="BF18" s="359">
        <f t="shared" si="7"/>
        <v>0</v>
      </c>
    </row>
    <row r="19" spans="1:58" ht="12.75" thickBot="1">
      <c r="A19" s="480" t="s">
        <v>156</v>
      </c>
      <c r="B19" s="462" t="s">
        <v>74</v>
      </c>
      <c r="C19" s="351">
        <f t="shared" si="4"/>
        <v>0</v>
      </c>
      <c r="D19" s="352">
        <f t="shared" si="5"/>
        <v>0</v>
      </c>
      <c r="E19" s="360"/>
      <c r="F19" s="368"/>
      <c r="G19" s="368"/>
      <c r="H19" s="360"/>
      <c r="I19" s="362"/>
      <c r="J19" s="362"/>
      <c r="K19" s="362"/>
      <c r="L19" s="362"/>
      <c r="M19" s="362"/>
      <c r="N19" s="362"/>
      <c r="O19" s="362"/>
      <c r="P19" s="362"/>
      <c r="Q19" s="363"/>
      <c r="R19" s="361"/>
      <c r="S19" s="365"/>
      <c r="T19" s="365"/>
      <c r="U19" s="361"/>
      <c r="V19" s="371"/>
      <c r="W19" s="371"/>
      <c r="X19" s="362"/>
      <c r="Y19" s="376"/>
      <c r="Z19" s="367"/>
      <c r="AA19" s="367"/>
      <c r="AB19" s="367"/>
      <c r="AC19" s="368"/>
      <c r="AD19" s="367"/>
      <c r="AE19" s="731"/>
      <c r="AF19" s="368"/>
      <c r="AG19" s="848"/>
      <c r="AH19" s="696"/>
      <c r="AI19" s="696"/>
      <c r="AJ19" s="696"/>
      <c r="AK19" s="367"/>
      <c r="AL19" s="367"/>
      <c r="AM19" s="367"/>
      <c r="AN19" s="731"/>
      <c r="AO19" s="731"/>
      <c r="AP19" s="732"/>
      <c r="AQ19" s="363"/>
      <c r="AR19" s="364"/>
      <c r="AS19" s="370"/>
      <c r="AT19" s="371"/>
      <c r="AU19" s="366"/>
      <c r="AV19" s="366"/>
      <c r="AW19" s="366"/>
      <c r="AX19" s="366"/>
      <c r="AY19" s="366"/>
      <c r="AZ19" s="366"/>
      <c r="BA19" s="366"/>
      <c r="BB19" s="366"/>
      <c r="BC19" s="366"/>
      <c r="BD19" s="372"/>
      <c r="BE19" s="358">
        <f t="shared" si="6"/>
        <v>0</v>
      </c>
      <c r="BF19" s="359">
        <f t="shared" si="7"/>
        <v>0</v>
      </c>
    </row>
    <row r="20" spans="1:58" ht="12.75" thickBot="1">
      <c r="A20" s="479" t="s">
        <v>157</v>
      </c>
      <c r="B20" s="463" t="s">
        <v>87</v>
      </c>
      <c r="C20" s="351">
        <f t="shared" si="4"/>
        <v>60</v>
      </c>
      <c r="D20" s="352">
        <f>SUM(E20:U20)</f>
        <v>26</v>
      </c>
      <c r="E20" s="373">
        <v>2</v>
      </c>
      <c r="F20" s="442"/>
      <c r="G20" s="442"/>
      <c r="H20" s="373">
        <v>2</v>
      </c>
      <c r="I20" s="414">
        <v>2</v>
      </c>
      <c r="J20" s="414">
        <v>2</v>
      </c>
      <c r="K20" s="414">
        <v>2</v>
      </c>
      <c r="L20" s="414">
        <v>2</v>
      </c>
      <c r="M20" s="414">
        <v>2</v>
      </c>
      <c r="N20" s="414">
        <v>2</v>
      </c>
      <c r="O20" s="414">
        <v>2</v>
      </c>
      <c r="P20" s="414">
        <v>2</v>
      </c>
      <c r="Q20" s="374">
        <v>2</v>
      </c>
      <c r="R20" s="374">
        <v>2</v>
      </c>
      <c r="S20" s="378"/>
      <c r="T20" s="378"/>
      <c r="U20" s="521">
        <v>2</v>
      </c>
      <c r="V20" s="666"/>
      <c r="W20" s="666"/>
      <c r="X20" s="376">
        <v>2</v>
      </c>
      <c r="Y20" s="414">
        <v>2</v>
      </c>
      <c r="Z20" s="367">
        <v>2</v>
      </c>
      <c r="AA20" s="367">
        <v>2</v>
      </c>
      <c r="AB20" s="367">
        <v>2</v>
      </c>
      <c r="AC20" s="368"/>
      <c r="AD20" s="367">
        <v>2</v>
      </c>
      <c r="AE20" s="731">
        <v>2</v>
      </c>
      <c r="AF20" s="368"/>
      <c r="AG20" s="378"/>
      <c r="AH20" s="696">
        <v>2</v>
      </c>
      <c r="AI20" s="696">
        <v>2</v>
      </c>
      <c r="AJ20" s="696">
        <v>2</v>
      </c>
      <c r="AK20" s="696">
        <v>2</v>
      </c>
      <c r="AL20" s="731">
        <v>2</v>
      </c>
      <c r="AM20" s="731">
        <v>2</v>
      </c>
      <c r="AN20" s="731">
        <v>2</v>
      </c>
      <c r="AO20" s="731">
        <v>2</v>
      </c>
      <c r="AP20" s="731">
        <v>2</v>
      </c>
      <c r="AQ20" s="360">
        <v>2</v>
      </c>
      <c r="AR20" s="364"/>
      <c r="AS20" s="370"/>
      <c r="AT20" s="371"/>
      <c r="AU20" s="366"/>
      <c r="AV20" s="366"/>
      <c r="AW20" s="366"/>
      <c r="AX20" s="366"/>
      <c r="AY20" s="366"/>
      <c r="AZ20" s="366"/>
      <c r="BA20" s="366"/>
      <c r="BB20" s="366"/>
      <c r="BC20" s="366"/>
      <c r="BD20" s="372"/>
      <c r="BE20" s="358">
        <f>SUM(X20:BD20)</f>
        <v>34</v>
      </c>
      <c r="BF20" s="359">
        <f t="shared" si="7"/>
        <v>60</v>
      </c>
    </row>
    <row r="21" spans="1:58" ht="12.75" thickBot="1">
      <c r="A21" s="480" t="s">
        <v>158</v>
      </c>
      <c r="B21" s="463" t="s">
        <v>77</v>
      </c>
      <c r="C21" s="351">
        <f t="shared" si="4"/>
        <v>60</v>
      </c>
      <c r="D21" s="352">
        <f t="shared" ref="D21:D77" si="8">SUM(E21:U21)</f>
        <v>26</v>
      </c>
      <c r="E21" s="373">
        <v>2</v>
      </c>
      <c r="F21" s="442"/>
      <c r="G21" s="442"/>
      <c r="H21" s="373">
        <v>2</v>
      </c>
      <c r="I21" s="414">
        <v>2</v>
      </c>
      <c r="J21" s="414">
        <v>2</v>
      </c>
      <c r="K21" s="414">
        <v>2</v>
      </c>
      <c r="L21" s="414">
        <v>2</v>
      </c>
      <c r="M21" s="414">
        <v>2</v>
      </c>
      <c r="N21" s="414">
        <v>2</v>
      </c>
      <c r="O21" s="414">
        <v>2</v>
      </c>
      <c r="P21" s="414">
        <v>2</v>
      </c>
      <c r="Q21" s="374">
        <v>2</v>
      </c>
      <c r="R21" s="374">
        <v>2</v>
      </c>
      <c r="S21" s="378"/>
      <c r="T21" s="378"/>
      <c r="U21" s="658">
        <v>2</v>
      </c>
      <c r="V21" s="666" t="s">
        <v>414</v>
      </c>
      <c r="W21" s="666"/>
      <c r="X21" s="376">
        <v>2</v>
      </c>
      <c r="Y21" s="414">
        <v>2</v>
      </c>
      <c r="Z21" s="367">
        <v>2</v>
      </c>
      <c r="AA21" s="367">
        <v>2</v>
      </c>
      <c r="AB21" s="367">
        <v>2</v>
      </c>
      <c r="AC21" s="368"/>
      <c r="AD21" s="367">
        <v>2</v>
      </c>
      <c r="AE21" s="731">
        <v>2</v>
      </c>
      <c r="AF21" s="368"/>
      <c r="AG21" s="378"/>
      <c r="AH21" s="696">
        <v>2</v>
      </c>
      <c r="AI21" s="696">
        <v>2</v>
      </c>
      <c r="AJ21" s="696">
        <v>2</v>
      </c>
      <c r="AK21" s="696">
        <v>2</v>
      </c>
      <c r="AL21" s="731">
        <v>2</v>
      </c>
      <c r="AM21" s="731">
        <v>2</v>
      </c>
      <c r="AN21" s="731">
        <v>2</v>
      </c>
      <c r="AO21" s="731">
        <v>2</v>
      </c>
      <c r="AP21" s="731">
        <v>2</v>
      </c>
      <c r="AQ21" s="647">
        <v>2</v>
      </c>
      <c r="AR21" s="364"/>
      <c r="AS21" s="370" t="s">
        <v>414</v>
      </c>
      <c r="AT21" s="371"/>
      <c r="AU21" s="366"/>
      <c r="AV21" s="366"/>
      <c r="AW21" s="366"/>
      <c r="AX21" s="366"/>
      <c r="AY21" s="366"/>
      <c r="AZ21" s="366"/>
      <c r="BA21" s="366"/>
      <c r="BB21" s="366"/>
      <c r="BC21" s="366"/>
      <c r="BD21" s="372"/>
      <c r="BE21" s="358">
        <f t="shared" ref="BE21:BE77" si="9">SUM(X21:BD21)</f>
        <v>34</v>
      </c>
      <c r="BF21" s="359">
        <f t="shared" si="7"/>
        <v>60</v>
      </c>
    </row>
    <row r="22" spans="1:58" ht="12.75" thickBot="1">
      <c r="A22" s="479" t="s">
        <v>204</v>
      </c>
      <c r="B22" s="463" t="s">
        <v>166</v>
      </c>
      <c r="C22" s="351">
        <f t="shared" si="4"/>
        <v>60</v>
      </c>
      <c r="D22" s="352">
        <f t="shared" si="8"/>
        <v>26</v>
      </c>
      <c r="E22" s="373">
        <v>2</v>
      </c>
      <c r="F22" s="442"/>
      <c r="G22" s="442"/>
      <c r="H22" s="373">
        <v>2</v>
      </c>
      <c r="I22" s="414">
        <v>2</v>
      </c>
      <c r="J22" s="414">
        <v>2</v>
      </c>
      <c r="K22" s="414">
        <v>2</v>
      </c>
      <c r="L22" s="414">
        <v>2</v>
      </c>
      <c r="M22" s="414">
        <v>2</v>
      </c>
      <c r="N22" s="414">
        <v>2</v>
      </c>
      <c r="O22" s="414">
        <v>2</v>
      </c>
      <c r="P22" s="414">
        <v>2</v>
      </c>
      <c r="Q22" s="374">
        <v>2</v>
      </c>
      <c r="R22" s="374">
        <v>2</v>
      </c>
      <c r="S22" s="378"/>
      <c r="T22" s="378"/>
      <c r="U22" s="521">
        <v>2</v>
      </c>
      <c r="V22" s="666"/>
      <c r="W22" s="666"/>
      <c r="X22" s="376">
        <v>2</v>
      </c>
      <c r="Y22" s="414">
        <v>2</v>
      </c>
      <c r="Z22" s="367">
        <v>2</v>
      </c>
      <c r="AA22" s="367">
        <v>2</v>
      </c>
      <c r="AB22" s="367">
        <v>2</v>
      </c>
      <c r="AC22" s="368"/>
      <c r="AD22" s="367">
        <v>2</v>
      </c>
      <c r="AE22" s="731">
        <v>2</v>
      </c>
      <c r="AF22" s="368"/>
      <c r="AG22" s="378"/>
      <c r="AH22" s="696">
        <v>2</v>
      </c>
      <c r="AI22" s="696">
        <v>2</v>
      </c>
      <c r="AJ22" s="696">
        <v>2</v>
      </c>
      <c r="AK22" s="696">
        <v>2</v>
      </c>
      <c r="AL22" s="731">
        <v>2</v>
      </c>
      <c r="AM22" s="731">
        <v>2</v>
      </c>
      <c r="AN22" s="731">
        <v>2</v>
      </c>
      <c r="AO22" s="731">
        <v>2</v>
      </c>
      <c r="AP22" s="731">
        <v>2</v>
      </c>
      <c r="AQ22" s="628">
        <v>2</v>
      </c>
      <c r="AR22" s="377"/>
      <c r="AS22" s="379" t="s">
        <v>413</v>
      </c>
      <c r="AT22" s="366"/>
      <c r="AU22" s="366"/>
      <c r="AV22" s="366"/>
      <c r="AW22" s="366"/>
      <c r="AX22" s="366"/>
      <c r="AY22" s="366"/>
      <c r="AZ22" s="366"/>
      <c r="BA22" s="366"/>
      <c r="BB22" s="366"/>
      <c r="BC22" s="366"/>
      <c r="BD22" s="372"/>
      <c r="BE22" s="358">
        <f t="shared" si="9"/>
        <v>34</v>
      </c>
      <c r="BF22" s="359">
        <f t="shared" si="7"/>
        <v>60</v>
      </c>
    </row>
    <row r="23" spans="1:58" ht="12.75" thickBot="1">
      <c r="A23" s="480" t="s">
        <v>205</v>
      </c>
      <c r="B23" s="463" t="s">
        <v>167</v>
      </c>
      <c r="C23" s="351">
        <f t="shared" si="4"/>
        <v>0</v>
      </c>
      <c r="D23" s="352">
        <f t="shared" si="8"/>
        <v>0</v>
      </c>
      <c r="E23" s="360"/>
      <c r="F23" s="368"/>
      <c r="G23" s="368"/>
      <c r="H23" s="360"/>
      <c r="I23" s="367"/>
      <c r="J23" s="367"/>
      <c r="K23" s="367"/>
      <c r="L23" s="367"/>
      <c r="M23" s="367"/>
      <c r="N23" s="367"/>
      <c r="O23" s="367"/>
      <c r="P23" s="367"/>
      <c r="Q23" s="360"/>
      <c r="R23" s="369"/>
      <c r="S23" s="368"/>
      <c r="T23" s="368"/>
      <c r="U23" s="659"/>
      <c r="V23" s="666"/>
      <c r="W23" s="666"/>
      <c r="X23" s="376"/>
      <c r="Y23" s="367"/>
      <c r="Z23" s="367"/>
      <c r="AA23" s="367"/>
      <c r="AB23" s="367"/>
      <c r="AC23" s="368"/>
      <c r="AD23" s="367"/>
      <c r="AE23" s="731"/>
      <c r="AF23" s="368"/>
      <c r="AG23" s="848"/>
      <c r="AH23" s="735"/>
      <c r="AI23" s="735"/>
      <c r="AJ23" s="735"/>
      <c r="AK23" s="367"/>
      <c r="AL23" s="367"/>
      <c r="AM23" s="731"/>
      <c r="AN23" s="696"/>
      <c r="AO23" s="696"/>
      <c r="AP23" s="696"/>
      <c r="AQ23" s="363"/>
      <c r="AR23" s="364"/>
      <c r="AS23" s="370"/>
      <c r="AT23" s="371"/>
      <c r="AU23" s="366"/>
      <c r="AV23" s="366"/>
      <c r="AW23" s="366"/>
      <c r="AX23" s="366"/>
      <c r="AY23" s="366"/>
      <c r="AZ23" s="366"/>
      <c r="BA23" s="366"/>
      <c r="BB23" s="366"/>
      <c r="BC23" s="366"/>
      <c r="BD23" s="372"/>
      <c r="BE23" s="358">
        <f t="shared" si="9"/>
        <v>0</v>
      </c>
      <c r="BF23" s="359">
        <f t="shared" si="7"/>
        <v>0</v>
      </c>
    </row>
    <row r="24" spans="1:58" ht="12.75" thickBot="1">
      <c r="A24" s="480" t="s">
        <v>207</v>
      </c>
      <c r="B24" s="463" t="s">
        <v>213</v>
      </c>
      <c r="C24" s="351">
        <f t="shared" si="4"/>
        <v>0</v>
      </c>
      <c r="D24" s="352">
        <f t="shared" si="8"/>
        <v>0</v>
      </c>
      <c r="E24" s="373"/>
      <c r="F24" s="378"/>
      <c r="G24" s="378"/>
      <c r="H24" s="374"/>
      <c r="I24" s="376"/>
      <c r="J24" s="376"/>
      <c r="K24" s="376"/>
      <c r="L24" s="376"/>
      <c r="M24" s="376"/>
      <c r="N24" s="376"/>
      <c r="O24" s="376"/>
      <c r="P24" s="376"/>
      <c r="Q24" s="374"/>
      <c r="R24" s="375"/>
      <c r="S24" s="378"/>
      <c r="T24" s="378"/>
      <c r="U24" s="616"/>
      <c r="V24" s="666"/>
      <c r="W24" s="666"/>
      <c r="X24" s="376"/>
      <c r="Y24" s="414"/>
      <c r="Z24" s="376"/>
      <c r="AA24" s="376"/>
      <c r="AB24" s="376"/>
      <c r="AC24" s="378"/>
      <c r="AD24" s="376"/>
      <c r="AE24" s="376"/>
      <c r="AF24" s="378"/>
      <c r="AG24" s="847"/>
      <c r="AH24" s="735"/>
      <c r="AI24" s="735"/>
      <c r="AJ24" s="735"/>
      <c r="AK24" s="414"/>
      <c r="AL24" s="376"/>
      <c r="AM24" s="376"/>
      <c r="AN24" s="696"/>
      <c r="AO24" s="696"/>
      <c r="AP24" s="696"/>
      <c r="AQ24" s="374"/>
      <c r="AR24" s="377"/>
      <c r="AS24" s="379"/>
      <c r="AT24" s="366"/>
      <c r="AU24" s="366"/>
      <c r="AV24" s="366"/>
      <c r="AW24" s="366"/>
      <c r="AX24" s="366"/>
      <c r="AY24" s="366"/>
      <c r="AZ24" s="366"/>
      <c r="BA24" s="366"/>
      <c r="BB24" s="366"/>
      <c r="BC24" s="366"/>
      <c r="BD24" s="372"/>
      <c r="BE24" s="358">
        <f t="shared" si="9"/>
        <v>0</v>
      </c>
      <c r="BF24" s="359">
        <f t="shared" si="7"/>
        <v>0</v>
      </c>
    </row>
    <row r="25" spans="1:58" ht="22.5" customHeight="1" thickBot="1">
      <c r="A25" s="479" t="s">
        <v>173</v>
      </c>
      <c r="B25" s="463" t="s">
        <v>346</v>
      </c>
      <c r="C25" s="351">
        <f t="shared" si="4"/>
        <v>0</v>
      </c>
      <c r="D25" s="352">
        <f t="shared" si="8"/>
        <v>0</v>
      </c>
      <c r="E25" s="373"/>
      <c r="F25" s="378"/>
      <c r="G25" s="378"/>
      <c r="H25" s="374"/>
      <c r="I25" s="376"/>
      <c r="J25" s="376"/>
      <c r="K25" s="376"/>
      <c r="L25" s="376"/>
      <c r="M25" s="376"/>
      <c r="N25" s="376"/>
      <c r="O25" s="376"/>
      <c r="P25" s="376"/>
      <c r="Q25" s="374"/>
      <c r="R25" s="375"/>
      <c r="S25" s="378"/>
      <c r="T25" s="378"/>
      <c r="U25" s="616"/>
      <c r="V25" s="668"/>
      <c r="W25" s="668"/>
      <c r="X25" s="384"/>
      <c r="Y25" s="414"/>
      <c r="Z25" s="376"/>
      <c r="AA25" s="376"/>
      <c r="AB25" s="376"/>
      <c r="AC25" s="378"/>
      <c r="AD25" s="376"/>
      <c r="AE25" s="376"/>
      <c r="AF25" s="378"/>
      <c r="AG25" s="847"/>
      <c r="AH25" s="735"/>
      <c r="AI25" s="735"/>
      <c r="AJ25" s="735"/>
      <c r="AK25" s="414"/>
      <c r="AL25" s="376"/>
      <c r="AM25" s="376"/>
      <c r="AN25" s="696"/>
      <c r="AO25" s="696"/>
      <c r="AP25" s="696"/>
      <c r="AQ25" s="374"/>
      <c r="AR25" s="377"/>
      <c r="AS25" s="379"/>
      <c r="AT25" s="366"/>
      <c r="AU25" s="366"/>
      <c r="AV25" s="366"/>
      <c r="AW25" s="366"/>
      <c r="AX25" s="366"/>
      <c r="AY25" s="366"/>
      <c r="AZ25" s="366"/>
      <c r="BA25" s="366"/>
      <c r="BB25" s="366"/>
      <c r="BC25" s="366"/>
      <c r="BD25" s="372"/>
      <c r="BE25" s="358">
        <f t="shared" si="9"/>
        <v>0</v>
      </c>
      <c r="BF25" s="359">
        <f t="shared" si="7"/>
        <v>0</v>
      </c>
    </row>
    <row r="26" spans="1:58" ht="24.75" thickBot="1">
      <c r="A26" s="486" t="s">
        <v>88</v>
      </c>
      <c r="B26" s="465" t="s">
        <v>342</v>
      </c>
      <c r="C26" s="351">
        <f t="shared" si="4"/>
        <v>0</v>
      </c>
      <c r="D26" s="352">
        <f t="shared" si="8"/>
        <v>0</v>
      </c>
      <c r="E26" s="353"/>
      <c r="F26" s="394"/>
      <c r="G26" s="394"/>
      <c r="H26" s="390"/>
      <c r="I26" s="392"/>
      <c r="J26" s="392"/>
      <c r="K26" s="392"/>
      <c r="L26" s="392"/>
      <c r="M26" s="392"/>
      <c r="N26" s="392"/>
      <c r="O26" s="392"/>
      <c r="P26" s="392"/>
      <c r="Q26" s="390"/>
      <c r="R26" s="391"/>
      <c r="S26" s="394"/>
      <c r="T26" s="394"/>
      <c r="U26" s="660"/>
      <c r="V26" s="669"/>
      <c r="W26" s="669"/>
      <c r="X26" s="392"/>
      <c r="Y26" s="354"/>
      <c r="Z26" s="392"/>
      <c r="AA26" s="392"/>
      <c r="AB26" s="392"/>
      <c r="AC26" s="394"/>
      <c r="AD26" s="392"/>
      <c r="AE26" s="392"/>
      <c r="AF26" s="394"/>
      <c r="AG26" s="849"/>
      <c r="AH26" s="736"/>
      <c r="AI26" s="736"/>
      <c r="AJ26" s="736"/>
      <c r="AK26" s="354"/>
      <c r="AL26" s="392"/>
      <c r="AM26" s="392"/>
      <c r="AN26" s="737"/>
      <c r="AO26" s="737"/>
      <c r="AP26" s="737"/>
      <c r="AQ26" s="390"/>
      <c r="AR26" s="393"/>
      <c r="AS26" s="395"/>
      <c r="AT26" s="356"/>
      <c r="AU26" s="356"/>
      <c r="AV26" s="356"/>
      <c r="AW26" s="356"/>
      <c r="AX26" s="356"/>
      <c r="AY26" s="356"/>
      <c r="AZ26" s="356"/>
      <c r="BA26" s="356"/>
      <c r="BB26" s="356"/>
      <c r="BC26" s="356"/>
      <c r="BD26" s="357"/>
      <c r="BE26" s="358">
        <f t="shared" si="9"/>
        <v>0</v>
      </c>
      <c r="BF26" s="359">
        <f t="shared" si="7"/>
        <v>0</v>
      </c>
    </row>
    <row r="27" spans="1:58" ht="12.75" thickBot="1">
      <c r="A27" s="480" t="s">
        <v>159</v>
      </c>
      <c r="B27" s="466" t="s">
        <v>75</v>
      </c>
      <c r="C27" s="396">
        <f t="shared" si="4"/>
        <v>86</v>
      </c>
      <c r="D27" s="352">
        <f t="shared" si="8"/>
        <v>52</v>
      </c>
      <c r="E27" s="675">
        <v>4</v>
      </c>
      <c r="F27" s="677"/>
      <c r="G27" s="677"/>
      <c r="H27" s="676">
        <v>4</v>
      </c>
      <c r="I27" s="757">
        <v>4</v>
      </c>
      <c r="J27" s="757">
        <v>4</v>
      </c>
      <c r="K27" s="757">
        <v>4</v>
      </c>
      <c r="L27" s="757">
        <v>4</v>
      </c>
      <c r="M27" s="757">
        <v>4</v>
      </c>
      <c r="N27" s="757">
        <v>4</v>
      </c>
      <c r="O27" s="757">
        <v>4</v>
      </c>
      <c r="P27" s="757">
        <v>4</v>
      </c>
      <c r="Q27" s="399">
        <v>4</v>
      </c>
      <c r="R27" s="399">
        <v>4</v>
      </c>
      <c r="S27" s="401"/>
      <c r="T27" s="401"/>
      <c r="U27" s="520">
        <v>4</v>
      </c>
      <c r="V27" s="667"/>
      <c r="W27" s="667"/>
      <c r="X27" s="403">
        <v>2</v>
      </c>
      <c r="Y27" s="416">
        <v>2</v>
      </c>
      <c r="Z27" s="403">
        <v>2</v>
      </c>
      <c r="AA27" s="403">
        <v>2</v>
      </c>
      <c r="AB27" s="403">
        <v>2</v>
      </c>
      <c r="AC27" s="401"/>
      <c r="AD27" s="403">
        <v>2</v>
      </c>
      <c r="AE27" s="403">
        <v>2</v>
      </c>
      <c r="AF27" s="401"/>
      <c r="AG27" s="401"/>
      <c r="AH27" s="403">
        <v>2</v>
      </c>
      <c r="AI27" s="403">
        <v>2</v>
      </c>
      <c r="AJ27" s="403">
        <v>2</v>
      </c>
      <c r="AK27" s="403">
        <v>2</v>
      </c>
      <c r="AL27" s="403">
        <v>2</v>
      </c>
      <c r="AM27" s="403">
        <v>2</v>
      </c>
      <c r="AN27" s="403">
        <v>2</v>
      </c>
      <c r="AO27" s="403">
        <v>2</v>
      </c>
      <c r="AP27" s="403">
        <v>2</v>
      </c>
      <c r="AQ27" s="403">
        <v>2</v>
      </c>
      <c r="AR27" s="400"/>
      <c r="AS27" s="404" t="s">
        <v>413</v>
      </c>
      <c r="AT27" s="402"/>
      <c r="AU27" s="402"/>
      <c r="AV27" s="402"/>
      <c r="AW27" s="402"/>
      <c r="AX27" s="402"/>
      <c r="AY27" s="402"/>
      <c r="AZ27" s="402"/>
      <c r="BA27" s="402"/>
      <c r="BB27" s="402"/>
      <c r="BC27" s="402"/>
      <c r="BD27" s="405"/>
      <c r="BE27" s="358">
        <f t="shared" si="9"/>
        <v>34</v>
      </c>
      <c r="BF27" s="406">
        <f t="shared" si="7"/>
        <v>86</v>
      </c>
    </row>
    <row r="28" spans="1:58" ht="20.45" customHeight="1" thickBot="1">
      <c r="A28" s="479" t="s">
        <v>160</v>
      </c>
      <c r="B28" s="467" t="s">
        <v>388</v>
      </c>
      <c r="C28" s="854">
        <f t="shared" si="4"/>
        <v>86</v>
      </c>
      <c r="D28" s="352">
        <f t="shared" si="8"/>
        <v>52</v>
      </c>
      <c r="E28" s="407">
        <v>4</v>
      </c>
      <c r="F28" s="442"/>
      <c r="G28" s="442"/>
      <c r="H28" s="373">
        <v>4</v>
      </c>
      <c r="I28" s="414">
        <v>4</v>
      </c>
      <c r="J28" s="414">
        <v>4</v>
      </c>
      <c r="K28" s="414">
        <v>4</v>
      </c>
      <c r="L28" s="414">
        <v>4</v>
      </c>
      <c r="M28" s="414">
        <v>4</v>
      </c>
      <c r="N28" s="414">
        <v>4</v>
      </c>
      <c r="O28" s="414">
        <v>4</v>
      </c>
      <c r="P28" s="414">
        <v>4</v>
      </c>
      <c r="Q28" s="399">
        <v>4</v>
      </c>
      <c r="R28" s="399">
        <v>4</v>
      </c>
      <c r="S28" s="401"/>
      <c r="T28" s="401"/>
      <c r="U28" s="661">
        <v>4</v>
      </c>
      <c r="V28" s="666" t="s">
        <v>413</v>
      </c>
      <c r="W28" s="666"/>
      <c r="X28" s="376">
        <v>2</v>
      </c>
      <c r="Y28" s="416">
        <v>2</v>
      </c>
      <c r="Z28" s="376">
        <v>2</v>
      </c>
      <c r="AA28" s="376">
        <v>2</v>
      </c>
      <c r="AB28" s="376">
        <v>2</v>
      </c>
      <c r="AC28" s="378"/>
      <c r="AD28" s="376">
        <v>2</v>
      </c>
      <c r="AE28" s="696">
        <v>2</v>
      </c>
      <c r="AF28" s="378"/>
      <c r="AG28" s="847"/>
      <c r="AH28" s="741">
        <v>2</v>
      </c>
      <c r="AI28" s="741">
        <v>2</v>
      </c>
      <c r="AJ28" s="696">
        <v>2</v>
      </c>
      <c r="AK28" s="696">
        <v>2</v>
      </c>
      <c r="AL28" s="696">
        <v>2</v>
      </c>
      <c r="AM28" s="376">
        <v>2</v>
      </c>
      <c r="AN28" s="376">
        <v>2</v>
      </c>
      <c r="AO28" s="376">
        <v>2</v>
      </c>
      <c r="AP28" s="376">
        <v>2</v>
      </c>
      <c r="AQ28" s="376">
        <v>2</v>
      </c>
      <c r="AR28" s="377"/>
      <c r="AS28" s="379"/>
      <c r="AT28" s="366"/>
      <c r="AU28" s="366"/>
      <c r="AV28" s="366"/>
      <c r="AW28" s="366"/>
      <c r="AX28" s="366"/>
      <c r="AY28" s="366"/>
      <c r="AZ28" s="366"/>
      <c r="BA28" s="366"/>
      <c r="BB28" s="366"/>
      <c r="BC28" s="366"/>
      <c r="BD28" s="372"/>
      <c r="BE28" s="358">
        <f t="shared" si="9"/>
        <v>34</v>
      </c>
      <c r="BF28" s="359">
        <f t="shared" si="7"/>
        <v>86</v>
      </c>
    </row>
    <row r="29" spans="1:58" ht="24.75" thickBot="1">
      <c r="A29" s="481" t="s">
        <v>208</v>
      </c>
      <c r="B29" s="464" t="s">
        <v>209</v>
      </c>
      <c r="C29" s="351">
        <f t="shared" si="4"/>
        <v>45</v>
      </c>
      <c r="D29" s="352">
        <f t="shared" si="8"/>
        <v>45</v>
      </c>
      <c r="E29" s="381">
        <v>3</v>
      </c>
      <c r="F29" s="454"/>
      <c r="G29" s="454"/>
      <c r="H29" s="381">
        <v>3</v>
      </c>
      <c r="I29" s="417">
        <v>3</v>
      </c>
      <c r="J29" s="417">
        <v>3</v>
      </c>
      <c r="K29" s="417">
        <v>3</v>
      </c>
      <c r="L29" s="417">
        <v>3</v>
      </c>
      <c r="M29" s="417">
        <v>3</v>
      </c>
      <c r="N29" s="417">
        <v>3</v>
      </c>
      <c r="O29" s="417">
        <v>3</v>
      </c>
      <c r="P29" s="417">
        <v>3</v>
      </c>
      <c r="Q29" s="382">
        <v>3</v>
      </c>
      <c r="R29" s="382">
        <v>6</v>
      </c>
      <c r="S29" s="386"/>
      <c r="T29" s="386"/>
      <c r="U29" s="662">
        <v>6</v>
      </c>
      <c r="V29" s="668" t="s">
        <v>414</v>
      </c>
      <c r="W29" s="668"/>
      <c r="X29" s="384"/>
      <c r="Y29" s="417"/>
      <c r="Z29" s="384"/>
      <c r="AA29" s="384"/>
      <c r="AB29" s="384"/>
      <c r="AC29" s="386"/>
      <c r="AD29" s="384"/>
      <c r="AE29" s="384"/>
      <c r="AF29" s="386"/>
      <c r="AG29" s="850"/>
      <c r="AH29" s="743"/>
      <c r="AI29" s="743"/>
      <c r="AJ29" s="743"/>
      <c r="AK29" s="417"/>
      <c r="AL29" s="384"/>
      <c r="AM29" s="384"/>
      <c r="AN29" s="744"/>
      <c r="AO29" s="744"/>
      <c r="AP29" s="744"/>
      <c r="AQ29" s="382"/>
      <c r="AR29" s="385"/>
      <c r="AS29" s="388"/>
      <c r="AT29" s="387"/>
      <c r="AU29" s="387"/>
      <c r="AV29" s="387"/>
      <c r="AW29" s="387"/>
      <c r="AX29" s="387"/>
      <c r="AY29" s="387"/>
      <c r="AZ29" s="387"/>
      <c r="BA29" s="387"/>
      <c r="BB29" s="387"/>
      <c r="BC29" s="387"/>
      <c r="BD29" s="389"/>
      <c r="BE29" s="358">
        <f t="shared" si="9"/>
        <v>0</v>
      </c>
      <c r="BF29" s="359">
        <f t="shared" si="7"/>
        <v>45</v>
      </c>
    </row>
    <row r="30" spans="1:58" ht="24.75" thickBot="1">
      <c r="A30" s="486" t="s">
        <v>93</v>
      </c>
      <c r="B30" s="465" t="s">
        <v>343</v>
      </c>
      <c r="C30" s="351">
        <f t="shared" si="4"/>
        <v>0</v>
      </c>
      <c r="D30" s="352">
        <f t="shared" si="8"/>
        <v>0</v>
      </c>
      <c r="E30" s="353"/>
      <c r="F30" s="394"/>
      <c r="G30" s="394"/>
      <c r="H30" s="390"/>
      <c r="I30" s="392"/>
      <c r="J30" s="392"/>
      <c r="K30" s="392"/>
      <c r="L30" s="392"/>
      <c r="M30" s="392"/>
      <c r="N30" s="392"/>
      <c r="O30" s="392"/>
      <c r="P30" s="392"/>
      <c r="Q30" s="390"/>
      <c r="R30" s="391"/>
      <c r="S30" s="394"/>
      <c r="T30" s="394"/>
      <c r="U30" s="660"/>
      <c r="V30" s="670"/>
      <c r="W30" s="670"/>
      <c r="X30" s="613"/>
      <c r="Y30" s="671"/>
      <c r="Z30" s="392"/>
      <c r="AA30" s="392"/>
      <c r="AB30" s="392"/>
      <c r="AC30" s="394"/>
      <c r="AD30" s="392"/>
      <c r="AE30" s="392"/>
      <c r="AF30" s="758"/>
      <c r="AG30" s="875"/>
      <c r="AH30" s="876"/>
      <c r="AI30" s="876"/>
      <c r="AJ30" s="876"/>
      <c r="AK30" s="671"/>
      <c r="AL30" s="759"/>
      <c r="AM30" s="759"/>
      <c r="AN30" s="737"/>
      <c r="AO30" s="737"/>
      <c r="AP30" s="737"/>
      <c r="AQ30" s="390"/>
      <c r="AR30" s="393"/>
      <c r="AS30" s="395"/>
      <c r="AT30" s="356"/>
      <c r="AU30" s="356"/>
      <c r="AV30" s="356"/>
      <c r="AW30" s="356"/>
      <c r="AX30" s="356"/>
      <c r="AY30" s="356"/>
      <c r="AZ30" s="356"/>
      <c r="BA30" s="356"/>
      <c r="BB30" s="356"/>
      <c r="BC30" s="356"/>
      <c r="BD30" s="357"/>
      <c r="BE30" s="358">
        <f t="shared" si="9"/>
        <v>0</v>
      </c>
      <c r="BF30" s="359">
        <f t="shared" si="7"/>
        <v>0</v>
      </c>
    </row>
    <row r="31" spans="1:58" ht="12.75" thickBot="1">
      <c r="A31" s="480" t="s">
        <v>137</v>
      </c>
      <c r="B31" s="466" t="s">
        <v>95</v>
      </c>
      <c r="C31" s="396">
        <v>76</v>
      </c>
      <c r="D31" s="352">
        <f t="shared" si="8"/>
        <v>33</v>
      </c>
      <c r="E31" s="398">
        <v>3</v>
      </c>
      <c r="F31" s="409"/>
      <c r="G31" s="409"/>
      <c r="H31" s="398">
        <v>3</v>
      </c>
      <c r="I31" s="452">
        <v>3</v>
      </c>
      <c r="J31" s="452">
        <v>3</v>
      </c>
      <c r="K31" s="452">
        <v>3</v>
      </c>
      <c r="L31" s="452">
        <v>3</v>
      </c>
      <c r="M31" s="452">
        <v>3</v>
      </c>
      <c r="N31" s="452">
        <v>3</v>
      </c>
      <c r="O31" s="452">
        <v>3</v>
      </c>
      <c r="P31" s="452">
        <v>3</v>
      </c>
      <c r="Q31" s="398">
        <v>3</v>
      </c>
      <c r="R31" s="398"/>
      <c r="S31" s="409"/>
      <c r="T31" s="409"/>
      <c r="U31" s="522"/>
      <c r="V31" s="672"/>
      <c r="W31" s="672"/>
      <c r="X31" s="673">
        <v>2</v>
      </c>
      <c r="Y31" s="674">
        <v>2</v>
      </c>
      <c r="Z31" s="759">
        <v>2</v>
      </c>
      <c r="AA31" s="452">
        <v>2</v>
      </c>
      <c r="AB31" s="452">
        <v>2</v>
      </c>
      <c r="AC31" s="758"/>
      <c r="AD31" s="452">
        <v>2</v>
      </c>
      <c r="AE31" s="745">
        <v>2</v>
      </c>
      <c r="AF31" s="378"/>
      <c r="AG31" s="378"/>
      <c r="AH31" s="696">
        <v>2</v>
      </c>
      <c r="AI31" s="696">
        <v>2</v>
      </c>
      <c r="AJ31" s="696">
        <v>2</v>
      </c>
      <c r="AK31" s="696">
        <v>2</v>
      </c>
      <c r="AL31" s="696">
        <v>2</v>
      </c>
      <c r="AM31" s="696">
        <v>2</v>
      </c>
      <c r="AN31" s="745">
        <v>2</v>
      </c>
      <c r="AO31" s="745">
        <v>3</v>
      </c>
      <c r="AP31" s="745">
        <v>6</v>
      </c>
      <c r="AQ31" s="452">
        <v>6</v>
      </c>
      <c r="AR31" s="410"/>
      <c r="AS31" s="648" t="s">
        <v>421</v>
      </c>
      <c r="AT31" s="412"/>
      <c r="AU31" s="402"/>
      <c r="AV31" s="402"/>
      <c r="AW31" s="402"/>
      <c r="AX31" s="402"/>
      <c r="AY31" s="402"/>
      <c r="AZ31" s="402"/>
      <c r="BA31" s="402"/>
      <c r="BB31" s="402"/>
      <c r="BC31" s="402"/>
      <c r="BD31" s="405"/>
      <c r="BE31" s="358">
        <f t="shared" si="9"/>
        <v>43</v>
      </c>
      <c r="BF31" s="406">
        <f t="shared" si="7"/>
        <v>76</v>
      </c>
    </row>
    <row r="32" spans="1:58" ht="12.75" thickBot="1">
      <c r="A32" s="479" t="s">
        <v>138</v>
      </c>
      <c r="B32" s="463" t="s">
        <v>344</v>
      </c>
      <c r="C32" s="351">
        <v>114</v>
      </c>
      <c r="D32" s="352">
        <f t="shared" si="8"/>
        <v>52</v>
      </c>
      <c r="E32" s="373">
        <v>4</v>
      </c>
      <c r="F32" s="442"/>
      <c r="G32" s="442"/>
      <c r="H32" s="373">
        <v>4</v>
      </c>
      <c r="I32" s="414">
        <v>4</v>
      </c>
      <c r="J32" s="414">
        <v>4</v>
      </c>
      <c r="K32" s="414">
        <v>4</v>
      </c>
      <c r="L32" s="414">
        <v>4</v>
      </c>
      <c r="M32" s="414">
        <v>4</v>
      </c>
      <c r="N32" s="414">
        <v>4</v>
      </c>
      <c r="O32" s="414">
        <v>4</v>
      </c>
      <c r="P32" s="414">
        <v>4</v>
      </c>
      <c r="Q32" s="374">
        <v>4</v>
      </c>
      <c r="R32" s="374">
        <v>4</v>
      </c>
      <c r="S32" s="378"/>
      <c r="T32" s="378"/>
      <c r="U32" s="521">
        <v>4</v>
      </c>
      <c r="V32" s="666"/>
      <c r="W32" s="666"/>
      <c r="X32" s="376">
        <v>3</v>
      </c>
      <c r="Y32" s="414">
        <v>3</v>
      </c>
      <c r="Z32" s="367">
        <v>3</v>
      </c>
      <c r="AA32" s="367">
        <v>3</v>
      </c>
      <c r="AB32" s="367">
        <v>3</v>
      </c>
      <c r="AC32" s="368"/>
      <c r="AD32" s="367">
        <v>3</v>
      </c>
      <c r="AE32" s="367">
        <v>3</v>
      </c>
      <c r="AF32" s="368"/>
      <c r="AG32" s="368"/>
      <c r="AH32" s="367">
        <v>3</v>
      </c>
      <c r="AI32" s="367">
        <v>3</v>
      </c>
      <c r="AJ32" s="367">
        <v>3</v>
      </c>
      <c r="AK32" s="367">
        <v>3</v>
      </c>
      <c r="AL32" s="367">
        <v>3</v>
      </c>
      <c r="AM32" s="367">
        <v>3</v>
      </c>
      <c r="AN32" s="367">
        <v>3</v>
      </c>
      <c r="AO32" s="367">
        <v>2</v>
      </c>
      <c r="AP32" s="367">
        <v>9</v>
      </c>
      <c r="AQ32" s="367">
        <v>9</v>
      </c>
      <c r="AR32" s="364"/>
      <c r="AS32" s="631" t="s">
        <v>421</v>
      </c>
      <c r="AT32" s="371"/>
      <c r="AU32" s="366"/>
      <c r="AV32" s="366"/>
      <c r="AW32" s="366"/>
      <c r="AX32" s="366"/>
      <c r="AY32" s="366"/>
      <c r="AZ32" s="366"/>
      <c r="BA32" s="366"/>
      <c r="BB32" s="366"/>
      <c r="BC32" s="366"/>
      <c r="BD32" s="372"/>
      <c r="BE32" s="358">
        <f t="shared" si="9"/>
        <v>62</v>
      </c>
      <c r="BF32" s="359">
        <f t="shared" si="7"/>
        <v>114</v>
      </c>
    </row>
    <row r="33" spans="1:58" ht="24.75" thickBot="1">
      <c r="A33" s="480" t="s">
        <v>139</v>
      </c>
      <c r="B33" s="463" t="s">
        <v>97</v>
      </c>
      <c r="C33" s="351">
        <f t="shared" si="4"/>
        <v>75</v>
      </c>
      <c r="D33" s="352">
        <f t="shared" si="8"/>
        <v>26</v>
      </c>
      <c r="E33" s="360">
        <v>2</v>
      </c>
      <c r="F33" s="368"/>
      <c r="G33" s="368"/>
      <c r="H33" s="360">
        <v>2</v>
      </c>
      <c r="I33" s="367">
        <v>2</v>
      </c>
      <c r="J33" s="367">
        <v>2</v>
      </c>
      <c r="K33" s="367">
        <v>2</v>
      </c>
      <c r="L33" s="367">
        <v>2</v>
      </c>
      <c r="M33" s="367">
        <v>2</v>
      </c>
      <c r="N33" s="367">
        <v>2</v>
      </c>
      <c r="O33" s="367">
        <v>2</v>
      </c>
      <c r="P33" s="367">
        <v>2</v>
      </c>
      <c r="Q33" s="360">
        <v>2</v>
      </c>
      <c r="R33" s="360">
        <v>2</v>
      </c>
      <c r="S33" s="368"/>
      <c r="T33" s="368"/>
      <c r="U33" s="517">
        <v>2</v>
      </c>
      <c r="V33" s="666"/>
      <c r="W33" s="666"/>
      <c r="X33" s="376">
        <v>3</v>
      </c>
      <c r="Y33" s="367">
        <v>3</v>
      </c>
      <c r="Z33" s="367">
        <v>3</v>
      </c>
      <c r="AA33" s="367">
        <v>3</v>
      </c>
      <c r="AB33" s="367">
        <v>3</v>
      </c>
      <c r="AC33" s="368"/>
      <c r="AD33" s="367">
        <v>3</v>
      </c>
      <c r="AE33" s="731">
        <v>3</v>
      </c>
      <c r="AF33" s="378"/>
      <c r="AG33" s="378"/>
      <c r="AH33" s="696">
        <v>3</v>
      </c>
      <c r="AI33" s="696">
        <v>3</v>
      </c>
      <c r="AJ33" s="696">
        <v>3</v>
      </c>
      <c r="AK33" s="696">
        <v>3</v>
      </c>
      <c r="AL33" s="696">
        <v>3</v>
      </c>
      <c r="AM33" s="696">
        <v>3</v>
      </c>
      <c r="AN33" s="696">
        <v>3</v>
      </c>
      <c r="AO33" s="731">
        <v>3</v>
      </c>
      <c r="AP33" s="731">
        <v>2</v>
      </c>
      <c r="AQ33" s="360">
        <v>2</v>
      </c>
      <c r="AR33" s="364"/>
      <c r="AS33" s="631" t="s">
        <v>417</v>
      </c>
      <c r="AT33" s="371"/>
      <c r="AU33" s="366"/>
      <c r="AV33" s="366"/>
      <c r="AW33" s="366"/>
      <c r="AX33" s="366"/>
      <c r="AY33" s="366"/>
      <c r="AZ33" s="366"/>
      <c r="BA33" s="366"/>
      <c r="BB33" s="366"/>
      <c r="BC33" s="366"/>
      <c r="BD33" s="372"/>
      <c r="BE33" s="358">
        <f t="shared" si="9"/>
        <v>49</v>
      </c>
      <c r="BF33" s="359">
        <f t="shared" si="7"/>
        <v>75</v>
      </c>
    </row>
    <row r="34" spans="1:58" ht="24.75" thickBot="1">
      <c r="A34" s="479" t="s">
        <v>140</v>
      </c>
      <c r="B34" s="463" t="s">
        <v>98</v>
      </c>
      <c r="C34" s="351">
        <f t="shared" si="4"/>
        <v>0</v>
      </c>
      <c r="D34" s="352">
        <f t="shared" si="8"/>
        <v>0</v>
      </c>
      <c r="E34" s="373"/>
      <c r="F34" s="442"/>
      <c r="G34" s="442"/>
      <c r="H34" s="373"/>
      <c r="I34" s="414"/>
      <c r="J34" s="376"/>
      <c r="K34" s="376"/>
      <c r="L34" s="376"/>
      <c r="M34" s="414"/>
      <c r="N34" s="376"/>
      <c r="O34" s="376"/>
      <c r="P34" s="376"/>
      <c r="Q34" s="374"/>
      <c r="R34" s="375"/>
      <c r="S34" s="378"/>
      <c r="T34" s="378"/>
      <c r="U34" s="616"/>
      <c r="V34" s="666"/>
      <c r="W34" s="666"/>
      <c r="X34" s="376"/>
      <c r="Y34" s="414"/>
      <c r="Z34" s="376"/>
      <c r="AA34" s="376"/>
      <c r="AB34" s="376"/>
      <c r="AC34" s="378"/>
      <c r="AD34" s="376"/>
      <c r="AE34" s="696"/>
      <c r="AF34" s="378"/>
      <c r="AG34" s="847"/>
      <c r="AH34" s="735"/>
      <c r="AI34" s="735"/>
      <c r="AJ34" s="735"/>
      <c r="AK34" s="414"/>
      <c r="AL34" s="376"/>
      <c r="AM34" s="696"/>
      <c r="AN34" s="696"/>
      <c r="AO34" s="696"/>
      <c r="AP34" s="696"/>
      <c r="AQ34" s="374"/>
      <c r="AR34" s="377"/>
      <c r="AS34" s="379"/>
      <c r="AT34" s="366"/>
      <c r="AU34" s="366"/>
      <c r="AV34" s="366"/>
      <c r="AW34" s="366"/>
      <c r="AX34" s="366"/>
      <c r="AY34" s="366"/>
      <c r="AZ34" s="366"/>
      <c r="BA34" s="366"/>
      <c r="BB34" s="366"/>
      <c r="BC34" s="366"/>
      <c r="BD34" s="372"/>
      <c r="BE34" s="358">
        <f t="shared" si="9"/>
        <v>0</v>
      </c>
      <c r="BF34" s="359">
        <f t="shared" si="7"/>
        <v>0</v>
      </c>
    </row>
    <row r="35" spans="1:58" ht="24.75" thickBot="1">
      <c r="A35" s="480" t="s">
        <v>141</v>
      </c>
      <c r="B35" s="463" t="s">
        <v>99</v>
      </c>
      <c r="C35" s="873">
        <f t="shared" si="4"/>
        <v>43</v>
      </c>
      <c r="D35" s="874">
        <f t="shared" si="8"/>
        <v>26</v>
      </c>
      <c r="E35" s="373">
        <v>2</v>
      </c>
      <c r="F35" s="442"/>
      <c r="G35" s="442"/>
      <c r="H35" s="373">
        <v>2</v>
      </c>
      <c r="I35" s="414">
        <v>2</v>
      </c>
      <c r="J35" s="414">
        <v>2</v>
      </c>
      <c r="K35" s="414">
        <v>2</v>
      </c>
      <c r="L35" s="414">
        <v>2</v>
      </c>
      <c r="M35" s="414">
        <v>2</v>
      </c>
      <c r="N35" s="414">
        <v>2</v>
      </c>
      <c r="O35" s="414">
        <v>2</v>
      </c>
      <c r="P35" s="414">
        <v>2</v>
      </c>
      <c r="Q35" s="374">
        <v>2</v>
      </c>
      <c r="R35" s="374">
        <v>2</v>
      </c>
      <c r="S35" s="378"/>
      <c r="T35" s="378"/>
      <c r="U35" s="521">
        <v>2</v>
      </c>
      <c r="V35" s="666"/>
      <c r="W35" s="666"/>
      <c r="X35" s="376">
        <v>1</v>
      </c>
      <c r="Y35" s="414">
        <v>1</v>
      </c>
      <c r="Z35" s="376">
        <v>1</v>
      </c>
      <c r="AA35" s="376">
        <v>1</v>
      </c>
      <c r="AB35" s="376">
        <v>1</v>
      </c>
      <c r="AC35" s="378"/>
      <c r="AD35" s="376">
        <v>1</v>
      </c>
      <c r="AE35" s="696">
        <v>1</v>
      </c>
      <c r="AF35" s="378"/>
      <c r="AG35" s="847"/>
      <c r="AH35" s="741">
        <v>1</v>
      </c>
      <c r="AI35" s="741">
        <v>1</v>
      </c>
      <c r="AJ35" s="696">
        <v>1</v>
      </c>
      <c r="AK35" s="696">
        <v>1</v>
      </c>
      <c r="AL35" s="696">
        <v>1</v>
      </c>
      <c r="AM35" s="696">
        <v>1</v>
      </c>
      <c r="AN35" s="696">
        <v>1</v>
      </c>
      <c r="AO35" s="696">
        <v>1</v>
      </c>
      <c r="AP35" s="696">
        <v>1</v>
      </c>
      <c r="AQ35" s="374">
        <v>1</v>
      </c>
      <c r="AR35" s="377"/>
      <c r="AS35" s="559"/>
      <c r="AT35" s="366"/>
      <c r="AU35" s="366"/>
      <c r="AV35" s="366"/>
      <c r="AW35" s="366"/>
      <c r="AX35" s="366"/>
      <c r="AY35" s="366"/>
      <c r="AZ35" s="366"/>
      <c r="BA35" s="366"/>
      <c r="BB35" s="366"/>
      <c r="BC35" s="366"/>
      <c r="BD35" s="372"/>
      <c r="BE35" s="358">
        <f t="shared" si="9"/>
        <v>17</v>
      </c>
      <c r="BF35" s="359">
        <f t="shared" si="7"/>
        <v>43</v>
      </c>
    </row>
    <row r="36" spans="1:58" ht="12.75" thickBot="1">
      <c r="A36" s="479" t="s">
        <v>142</v>
      </c>
      <c r="B36" s="463" t="s">
        <v>100</v>
      </c>
      <c r="C36" s="396">
        <f t="shared" si="4"/>
        <v>60</v>
      </c>
      <c r="D36" s="397">
        <f t="shared" si="8"/>
        <v>39</v>
      </c>
      <c r="E36" s="525">
        <v>3</v>
      </c>
      <c r="F36" s="651"/>
      <c r="G36" s="651"/>
      <c r="H36" s="525">
        <v>3</v>
      </c>
      <c r="I36" s="416">
        <v>3</v>
      </c>
      <c r="J36" s="416">
        <v>3</v>
      </c>
      <c r="K36" s="416">
        <v>3</v>
      </c>
      <c r="L36" s="416">
        <v>3</v>
      </c>
      <c r="M36" s="416">
        <v>3</v>
      </c>
      <c r="N36" s="416">
        <v>3</v>
      </c>
      <c r="O36" s="416">
        <v>3</v>
      </c>
      <c r="P36" s="416">
        <v>3</v>
      </c>
      <c r="Q36" s="399">
        <v>3</v>
      </c>
      <c r="R36" s="399">
        <v>3</v>
      </c>
      <c r="S36" s="401"/>
      <c r="T36" s="401"/>
      <c r="U36" s="520">
        <v>3</v>
      </c>
      <c r="V36" s="667"/>
      <c r="W36" s="667"/>
      <c r="X36" s="403">
        <v>1</v>
      </c>
      <c r="Y36" s="416">
        <v>1</v>
      </c>
      <c r="Z36" s="403">
        <v>1</v>
      </c>
      <c r="AA36" s="403">
        <v>1</v>
      </c>
      <c r="AB36" s="403">
        <v>1</v>
      </c>
      <c r="AC36" s="401"/>
      <c r="AD36" s="403">
        <v>1</v>
      </c>
      <c r="AE36" s="738">
        <v>1</v>
      </c>
      <c r="AF36" s="401"/>
      <c r="AG36" s="852"/>
      <c r="AH36" s="739">
        <v>1</v>
      </c>
      <c r="AI36" s="739">
        <v>1</v>
      </c>
      <c r="AJ36" s="738">
        <v>1</v>
      </c>
      <c r="AK36" s="738">
        <v>1</v>
      </c>
      <c r="AL36" s="738">
        <v>1</v>
      </c>
      <c r="AM36" s="738">
        <v>1</v>
      </c>
      <c r="AN36" s="738">
        <v>1</v>
      </c>
      <c r="AO36" s="738">
        <v>1</v>
      </c>
      <c r="AP36" s="738">
        <v>3</v>
      </c>
      <c r="AQ36" s="399">
        <v>3</v>
      </c>
      <c r="AR36" s="377"/>
      <c r="AS36" s="379"/>
      <c r="AT36" s="366"/>
      <c r="AU36" s="366"/>
      <c r="AV36" s="366"/>
      <c r="AW36" s="366"/>
      <c r="AX36" s="366"/>
      <c r="AY36" s="366"/>
      <c r="AZ36" s="366"/>
      <c r="BA36" s="366"/>
      <c r="BB36" s="366"/>
      <c r="BC36" s="366"/>
      <c r="BD36" s="372"/>
      <c r="BE36" s="358">
        <f t="shared" si="9"/>
        <v>21</v>
      </c>
      <c r="BF36" s="359">
        <f t="shared" si="7"/>
        <v>60</v>
      </c>
    </row>
    <row r="37" spans="1:58" ht="24.75" hidden="1" outlineLevel="1" thickBot="1">
      <c r="A37" s="480" t="s">
        <v>210</v>
      </c>
      <c r="B37" s="463" t="s">
        <v>168</v>
      </c>
      <c r="C37" s="351">
        <f t="shared" si="4"/>
        <v>0</v>
      </c>
      <c r="D37" s="352">
        <f t="shared" si="8"/>
        <v>0</v>
      </c>
      <c r="E37" s="373"/>
      <c r="F37" s="378"/>
      <c r="G37" s="378"/>
      <c r="H37" s="374"/>
      <c r="I37" s="376"/>
      <c r="J37" s="376"/>
      <c r="K37" s="376"/>
      <c r="L37" s="376"/>
      <c r="M37" s="376"/>
      <c r="N37" s="376"/>
      <c r="O37" s="376"/>
      <c r="P37" s="376"/>
      <c r="Q37" s="374"/>
      <c r="R37" s="375"/>
      <c r="S37" s="375"/>
      <c r="T37" s="375"/>
      <c r="U37" s="616"/>
      <c r="V37" s="666"/>
      <c r="W37" s="666"/>
      <c r="X37" s="376"/>
      <c r="Y37" s="414"/>
      <c r="Z37" s="376"/>
      <c r="AA37" s="376"/>
      <c r="AB37" s="376"/>
      <c r="AC37" s="376"/>
      <c r="AD37" s="376"/>
      <c r="AE37" s="696"/>
      <c r="AF37" s="696"/>
      <c r="AG37" s="516"/>
      <c r="AH37" s="735"/>
      <c r="AI37" s="735"/>
      <c r="AJ37" s="735"/>
      <c r="AK37" s="414"/>
      <c r="AL37" s="376"/>
      <c r="AM37" s="696"/>
      <c r="AN37" s="696"/>
      <c r="AO37" s="696"/>
      <c r="AP37" s="696"/>
      <c r="AQ37" s="374"/>
      <c r="AR37" s="377"/>
      <c r="AS37" s="379"/>
      <c r="AT37" s="366"/>
      <c r="AU37" s="366"/>
      <c r="AV37" s="366"/>
      <c r="AW37" s="366"/>
      <c r="AX37" s="366"/>
      <c r="AY37" s="366"/>
      <c r="AZ37" s="366"/>
      <c r="BA37" s="366"/>
      <c r="BB37" s="366"/>
      <c r="BC37" s="366"/>
      <c r="BD37" s="372"/>
      <c r="BE37" s="358">
        <f t="shared" si="9"/>
        <v>0</v>
      </c>
      <c r="BF37" s="359">
        <f t="shared" si="7"/>
        <v>0</v>
      </c>
    </row>
    <row r="38" spans="1:58" ht="21" hidden="1" customHeight="1" outlineLevel="1" thickBot="1">
      <c r="A38" s="479" t="s">
        <v>211</v>
      </c>
      <c r="B38" s="467" t="s">
        <v>367</v>
      </c>
      <c r="C38" s="413">
        <f t="shared" si="4"/>
        <v>0</v>
      </c>
      <c r="D38" s="352">
        <f t="shared" si="8"/>
        <v>0</v>
      </c>
      <c r="E38" s="414"/>
      <c r="F38" s="378"/>
      <c r="G38" s="378"/>
      <c r="H38" s="376"/>
      <c r="I38" s="376"/>
      <c r="J38" s="376"/>
      <c r="K38" s="376"/>
      <c r="L38" s="376"/>
      <c r="M38" s="376"/>
      <c r="N38" s="376"/>
      <c r="O38" s="376"/>
      <c r="P38" s="376"/>
      <c r="Q38" s="376"/>
      <c r="R38" s="375"/>
      <c r="S38" s="375"/>
      <c r="T38" s="375"/>
      <c r="U38" s="616"/>
      <c r="V38" s="666"/>
      <c r="W38" s="666"/>
      <c r="X38" s="376"/>
      <c r="Y38" s="414"/>
      <c r="Z38" s="376"/>
      <c r="AA38" s="376"/>
      <c r="AB38" s="376"/>
      <c r="AC38" s="376"/>
      <c r="AD38" s="376"/>
      <c r="AE38" s="376"/>
      <c r="AF38" s="376"/>
      <c r="AG38" s="516"/>
      <c r="AH38" s="735"/>
      <c r="AI38" s="735"/>
      <c r="AJ38" s="735"/>
      <c r="AK38" s="414"/>
      <c r="AL38" s="376"/>
      <c r="AM38" s="376"/>
      <c r="AN38" s="376"/>
      <c r="AO38" s="376"/>
      <c r="AP38" s="376"/>
      <c r="AQ38" s="376"/>
      <c r="AR38" s="377"/>
      <c r="AS38" s="379"/>
      <c r="AT38" s="366"/>
      <c r="AU38" s="366"/>
      <c r="AV38" s="366"/>
      <c r="AW38" s="366"/>
      <c r="AX38" s="366"/>
      <c r="AY38" s="366"/>
      <c r="AZ38" s="366"/>
      <c r="BA38" s="366"/>
      <c r="BB38" s="366"/>
      <c r="BC38" s="366"/>
      <c r="BD38" s="372"/>
      <c r="BE38" s="358">
        <f t="shared" si="9"/>
        <v>0</v>
      </c>
      <c r="BF38" s="359">
        <f t="shared" si="7"/>
        <v>0</v>
      </c>
    </row>
    <row r="39" spans="1:58" ht="24.75" hidden="1" outlineLevel="1" thickBot="1">
      <c r="A39" s="480" t="s">
        <v>177</v>
      </c>
      <c r="B39" s="467" t="s">
        <v>345</v>
      </c>
      <c r="C39" s="413">
        <f t="shared" si="4"/>
        <v>0</v>
      </c>
      <c r="D39" s="352">
        <f t="shared" si="8"/>
        <v>0</v>
      </c>
      <c r="E39" s="414"/>
      <c r="F39" s="378"/>
      <c r="G39" s="378"/>
      <c r="H39" s="376"/>
      <c r="I39" s="376"/>
      <c r="J39" s="376"/>
      <c r="K39" s="376"/>
      <c r="L39" s="376"/>
      <c r="M39" s="376"/>
      <c r="N39" s="376"/>
      <c r="O39" s="376"/>
      <c r="P39" s="376"/>
      <c r="Q39" s="376"/>
      <c r="R39" s="375"/>
      <c r="S39" s="375"/>
      <c r="T39" s="375"/>
      <c r="U39" s="616"/>
      <c r="V39" s="666"/>
      <c r="W39" s="666"/>
      <c r="X39" s="376"/>
      <c r="Y39" s="414"/>
      <c r="Z39" s="376"/>
      <c r="AA39" s="376"/>
      <c r="AB39" s="376"/>
      <c r="AC39" s="376"/>
      <c r="AD39" s="376"/>
      <c r="AE39" s="376"/>
      <c r="AF39" s="376"/>
      <c r="AG39" s="516"/>
      <c r="AH39" s="735"/>
      <c r="AI39" s="735"/>
      <c r="AJ39" s="735"/>
      <c r="AK39" s="414"/>
      <c r="AL39" s="376"/>
      <c r="AM39" s="376"/>
      <c r="AN39" s="376"/>
      <c r="AO39" s="376"/>
      <c r="AP39" s="376"/>
      <c r="AQ39" s="376"/>
      <c r="AR39" s="377"/>
      <c r="AS39" s="379"/>
      <c r="AT39" s="366"/>
      <c r="AU39" s="366"/>
      <c r="AV39" s="366"/>
      <c r="AW39" s="366"/>
      <c r="AX39" s="366"/>
      <c r="AY39" s="366"/>
      <c r="AZ39" s="366"/>
      <c r="BA39" s="366"/>
      <c r="BB39" s="366"/>
      <c r="BC39" s="366"/>
      <c r="BD39" s="372"/>
      <c r="BE39" s="358">
        <f t="shared" si="9"/>
        <v>0</v>
      </c>
      <c r="BF39" s="359"/>
    </row>
    <row r="40" spans="1:58" ht="12.75" hidden="1" outlineLevel="1" thickBot="1">
      <c r="A40" s="479" t="s">
        <v>178</v>
      </c>
      <c r="B40" s="467" t="s">
        <v>179</v>
      </c>
      <c r="C40" s="351">
        <f t="shared" si="4"/>
        <v>0</v>
      </c>
      <c r="D40" s="352">
        <f t="shared" si="8"/>
        <v>0</v>
      </c>
      <c r="E40" s="414"/>
      <c r="F40" s="378"/>
      <c r="G40" s="378"/>
      <c r="H40" s="376"/>
      <c r="I40" s="376"/>
      <c r="J40" s="376"/>
      <c r="K40" s="376"/>
      <c r="L40" s="376"/>
      <c r="M40" s="376"/>
      <c r="N40" s="376"/>
      <c r="O40" s="376"/>
      <c r="P40" s="376"/>
      <c r="Q40" s="376"/>
      <c r="R40" s="375"/>
      <c r="S40" s="375"/>
      <c r="T40" s="375"/>
      <c r="U40" s="616"/>
      <c r="V40" s="666"/>
      <c r="W40" s="666"/>
      <c r="X40" s="376"/>
      <c r="Y40" s="414"/>
      <c r="Z40" s="376"/>
      <c r="AA40" s="376"/>
      <c r="AB40" s="376"/>
      <c r="AC40" s="376"/>
      <c r="AD40" s="376"/>
      <c r="AE40" s="376"/>
      <c r="AF40" s="376"/>
      <c r="AG40" s="516"/>
      <c r="AH40" s="735"/>
      <c r="AI40" s="735"/>
      <c r="AJ40" s="735"/>
      <c r="AK40" s="414"/>
      <c r="AL40" s="376"/>
      <c r="AM40" s="376"/>
      <c r="AN40" s="696"/>
      <c r="AO40" s="696"/>
      <c r="AP40" s="696"/>
      <c r="AQ40" s="376"/>
      <c r="AR40" s="377"/>
      <c r="AS40" s="379"/>
      <c r="AT40" s="366"/>
      <c r="AU40" s="366"/>
      <c r="AV40" s="366"/>
      <c r="AW40" s="366"/>
      <c r="AX40" s="366"/>
      <c r="AY40" s="366"/>
      <c r="AZ40" s="366"/>
      <c r="BA40" s="366"/>
      <c r="BB40" s="366"/>
      <c r="BC40" s="366"/>
      <c r="BD40" s="372"/>
      <c r="BE40" s="358">
        <f t="shared" si="9"/>
        <v>0</v>
      </c>
      <c r="BF40" s="359">
        <f t="shared" si="7"/>
        <v>0</v>
      </c>
    </row>
    <row r="41" spans="1:58" ht="12.75" hidden="1" outlineLevel="1" thickBot="1">
      <c r="A41" s="480" t="s">
        <v>180</v>
      </c>
      <c r="B41" s="467" t="s">
        <v>181</v>
      </c>
      <c r="C41" s="351">
        <f t="shared" si="4"/>
        <v>0</v>
      </c>
      <c r="D41" s="352">
        <f t="shared" si="8"/>
        <v>0</v>
      </c>
      <c r="E41" s="414"/>
      <c r="F41" s="378"/>
      <c r="G41" s="378"/>
      <c r="H41" s="376"/>
      <c r="I41" s="376"/>
      <c r="J41" s="376"/>
      <c r="K41" s="376"/>
      <c r="L41" s="376"/>
      <c r="M41" s="376"/>
      <c r="N41" s="376"/>
      <c r="O41" s="376"/>
      <c r="P41" s="376"/>
      <c r="Q41" s="376"/>
      <c r="R41" s="375"/>
      <c r="S41" s="375"/>
      <c r="T41" s="375"/>
      <c r="U41" s="616"/>
      <c r="V41" s="666"/>
      <c r="W41" s="666"/>
      <c r="X41" s="376"/>
      <c r="Y41" s="414"/>
      <c r="Z41" s="376"/>
      <c r="AA41" s="376"/>
      <c r="AB41" s="376"/>
      <c r="AC41" s="376"/>
      <c r="AD41" s="376"/>
      <c r="AE41" s="376"/>
      <c r="AF41" s="376"/>
      <c r="AG41" s="516"/>
      <c r="AH41" s="735"/>
      <c r="AI41" s="735"/>
      <c r="AJ41" s="735"/>
      <c r="AK41" s="414"/>
      <c r="AL41" s="376"/>
      <c r="AM41" s="376"/>
      <c r="AN41" s="696"/>
      <c r="AO41" s="696"/>
      <c r="AP41" s="696"/>
      <c r="AQ41" s="376"/>
      <c r="AR41" s="377"/>
      <c r="AS41" s="379"/>
      <c r="AT41" s="366"/>
      <c r="AU41" s="366"/>
      <c r="AV41" s="366"/>
      <c r="AW41" s="366"/>
      <c r="AX41" s="366"/>
      <c r="AY41" s="366"/>
      <c r="AZ41" s="366"/>
      <c r="BA41" s="366"/>
      <c r="BB41" s="366"/>
      <c r="BC41" s="366"/>
      <c r="BD41" s="372"/>
      <c r="BE41" s="358">
        <f t="shared" si="9"/>
        <v>0</v>
      </c>
      <c r="BF41" s="359">
        <f t="shared" si="7"/>
        <v>0</v>
      </c>
    </row>
    <row r="42" spans="1:58" ht="12.75" hidden="1" outlineLevel="1" thickBot="1">
      <c r="A42" s="479" t="s">
        <v>184</v>
      </c>
      <c r="B42" s="468" t="s">
        <v>233</v>
      </c>
      <c r="C42" s="351">
        <f t="shared" si="4"/>
        <v>0</v>
      </c>
      <c r="D42" s="352">
        <f t="shared" si="8"/>
        <v>0</v>
      </c>
      <c r="E42" s="381"/>
      <c r="F42" s="386"/>
      <c r="G42" s="386"/>
      <c r="H42" s="382"/>
      <c r="I42" s="384"/>
      <c r="J42" s="384"/>
      <c r="K42" s="384"/>
      <c r="L42" s="384"/>
      <c r="M42" s="384"/>
      <c r="N42" s="384"/>
      <c r="O42" s="384"/>
      <c r="P42" s="384"/>
      <c r="Q42" s="382"/>
      <c r="R42" s="383"/>
      <c r="S42" s="383"/>
      <c r="T42" s="383"/>
      <c r="U42" s="663"/>
      <c r="V42" s="666"/>
      <c r="W42" s="666"/>
      <c r="X42" s="376"/>
      <c r="Y42" s="417"/>
      <c r="Z42" s="384"/>
      <c r="AA42" s="384"/>
      <c r="AB42" s="384"/>
      <c r="AC42" s="384"/>
      <c r="AD42" s="384"/>
      <c r="AE42" s="384"/>
      <c r="AF42" s="384"/>
      <c r="AG42" s="518"/>
      <c r="AH42" s="743"/>
      <c r="AI42" s="743"/>
      <c r="AJ42" s="743"/>
      <c r="AK42" s="417"/>
      <c r="AL42" s="384"/>
      <c r="AM42" s="384"/>
      <c r="AN42" s="744"/>
      <c r="AO42" s="744"/>
      <c r="AP42" s="744"/>
      <c r="AQ42" s="382"/>
      <c r="AR42" s="385"/>
      <c r="AS42" s="388"/>
      <c r="AT42" s="387"/>
      <c r="AU42" s="387"/>
      <c r="AV42" s="387"/>
      <c r="AW42" s="387"/>
      <c r="AX42" s="387"/>
      <c r="AY42" s="387"/>
      <c r="AZ42" s="387"/>
      <c r="BA42" s="387"/>
      <c r="BB42" s="387"/>
      <c r="BC42" s="387"/>
      <c r="BD42" s="389"/>
      <c r="BE42" s="358">
        <f t="shared" si="9"/>
        <v>0</v>
      </c>
      <c r="BF42" s="359">
        <f t="shared" si="7"/>
        <v>0</v>
      </c>
    </row>
    <row r="43" spans="1:58" ht="12.75" hidden="1" outlineLevel="1" thickBot="1">
      <c r="A43" s="479" t="s">
        <v>393</v>
      </c>
      <c r="B43" s="475" t="s">
        <v>391</v>
      </c>
      <c r="C43" s="351"/>
      <c r="D43" s="352">
        <f t="shared" si="8"/>
        <v>0</v>
      </c>
      <c r="E43" s="529"/>
      <c r="F43" s="534"/>
      <c r="G43" s="534"/>
      <c r="H43" s="530"/>
      <c r="I43" s="532"/>
      <c r="J43" s="532"/>
      <c r="K43" s="532"/>
      <c r="L43" s="532"/>
      <c r="M43" s="532"/>
      <c r="N43" s="532"/>
      <c r="O43" s="532"/>
      <c r="P43" s="532"/>
      <c r="Q43" s="530"/>
      <c r="R43" s="531"/>
      <c r="S43" s="531"/>
      <c r="T43" s="531"/>
      <c r="U43" s="664"/>
      <c r="V43" s="666"/>
      <c r="W43" s="666"/>
      <c r="X43" s="376"/>
      <c r="Y43" s="537"/>
      <c r="Z43" s="532"/>
      <c r="AA43" s="532"/>
      <c r="AB43" s="532"/>
      <c r="AC43" s="532"/>
      <c r="AD43" s="532"/>
      <c r="AE43" s="532"/>
      <c r="AF43" s="532"/>
      <c r="AG43" s="536"/>
      <c r="AH43" s="748"/>
      <c r="AI43" s="748"/>
      <c r="AJ43" s="748"/>
      <c r="AK43" s="537"/>
      <c r="AL43" s="532"/>
      <c r="AM43" s="532"/>
      <c r="AN43" s="749"/>
      <c r="AO43" s="749"/>
      <c r="AP43" s="749"/>
      <c r="AQ43" s="530"/>
      <c r="AR43" s="533"/>
      <c r="AS43" s="538"/>
      <c r="AT43" s="535"/>
      <c r="AU43" s="535"/>
      <c r="AV43" s="535"/>
      <c r="AW43" s="535"/>
      <c r="AX43" s="535"/>
      <c r="AY43" s="535"/>
      <c r="AZ43" s="535"/>
      <c r="BA43" s="535"/>
      <c r="BB43" s="535"/>
      <c r="BC43" s="535"/>
      <c r="BD43" s="539"/>
      <c r="BE43" s="358">
        <f t="shared" si="9"/>
        <v>0</v>
      </c>
      <c r="BF43" s="359"/>
    </row>
    <row r="44" spans="1:58" ht="24.75" hidden="1" outlineLevel="1" thickBot="1">
      <c r="A44" s="479" t="s">
        <v>394</v>
      </c>
      <c r="B44" s="475" t="s">
        <v>392</v>
      </c>
      <c r="C44" s="351"/>
      <c r="D44" s="352">
        <f t="shared" si="8"/>
        <v>0</v>
      </c>
      <c r="E44" s="529"/>
      <c r="F44" s="534"/>
      <c r="G44" s="534"/>
      <c r="H44" s="530"/>
      <c r="I44" s="532"/>
      <c r="J44" s="532"/>
      <c r="K44" s="532"/>
      <c r="L44" s="532"/>
      <c r="M44" s="532"/>
      <c r="N44" s="532"/>
      <c r="O44" s="532"/>
      <c r="P44" s="532"/>
      <c r="Q44" s="530"/>
      <c r="R44" s="531"/>
      <c r="S44" s="531"/>
      <c r="T44" s="531"/>
      <c r="U44" s="664"/>
      <c r="V44" s="666"/>
      <c r="W44" s="666"/>
      <c r="X44" s="376"/>
      <c r="Y44" s="537"/>
      <c r="Z44" s="532"/>
      <c r="AA44" s="532"/>
      <c r="AB44" s="532"/>
      <c r="AC44" s="532"/>
      <c r="AD44" s="532"/>
      <c r="AE44" s="532"/>
      <c r="AF44" s="532"/>
      <c r="AG44" s="536"/>
      <c r="AH44" s="748"/>
      <c r="AI44" s="748"/>
      <c r="AJ44" s="748"/>
      <c r="AK44" s="537"/>
      <c r="AL44" s="532"/>
      <c r="AM44" s="532"/>
      <c r="AN44" s="749"/>
      <c r="AO44" s="749"/>
      <c r="AP44" s="749"/>
      <c r="AQ44" s="530"/>
      <c r="AR44" s="533"/>
      <c r="AS44" s="538"/>
      <c r="AT44" s="535"/>
      <c r="AU44" s="535"/>
      <c r="AV44" s="535"/>
      <c r="AW44" s="535"/>
      <c r="AX44" s="535"/>
      <c r="AY44" s="535"/>
      <c r="AZ44" s="535"/>
      <c r="BA44" s="535"/>
      <c r="BB44" s="535"/>
      <c r="BC44" s="535"/>
      <c r="BD44" s="539"/>
      <c r="BE44" s="358">
        <f t="shared" si="9"/>
        <v>0</v>
      </c>
      <c r="BF44" s="359"/>
    </row>
    <row r="45" spans="1:58" ht="12.75" collapsed="1" thickBot="1">
      <c r="A45" s="485" t="s">
        <v>101</v>
      </c>
      <c r="B45" s="465" t="s">
        <v>102</v>
      </c>
      <c r="C45" s="351">
        <f t="shared" si="4"/>
        <v>0</v>
      </c>
      <c r="D45" s="352">
        <f t="shared" si="8"/>
        <v>0</v>
      </c>
      <c r="E45" s="353"/>
      <c r="F45" s="394"/>
      <c r="G45" s="394"/>
      <c r="H45" s="390"/>
      <c r="I45" s="392"/>
      <c r="J45" s="392"/>
      <c r="K45" s="392"/>
      <c r="L45" s="392"/>
      <c r="M45" s="392"/>
      <c r="N45" s="392"/>
      <c r="O45" s="392"/>
      <c r="P45" s="392"/>
      <c r="Q45" s="390"/>
      <c r="R45" s="391"/>
      <c r="S45" s="394"/>
      <c r="T45" s="394"/>
      <c r="U45" s="660"/>
      <c r="V45" s="669"/>
      <c r="W45" s="669"/>
      <c r="X45" s="392"/>
      <c r="Y45" s="354"/>
      <c r="Z45" s="392"/>
      <c r="AA45" s="392"/>
      <c r="AB45" s="392"/>
      <c r="AC45" s="394"/>
      <c r="AD45" s="392"/>
      <c r="AE45" s="392"/>
      <c r="AF45" s="394"/>
      <c r="AG45" s="849"/>
      <c r="AH45" s="736"/>
      <c r="AI45" s="736"/>
      <c r="AJ45" s="736"/>
      <c r="AK45" s="354"/>
      <c r="AL45" s="392"/>
      <c r="AM45" s="392"/>
      <c r="AN45" s="737"/>
      <c r="AO45" s="737"/>
      <c r="AP45" s="737"/>
      <c r="AQ45" s="390"/>
      <c r="AR45" s="393"/>
      <c r="AS45" s="395"/>
      <c r="AT45" s="356"/>
      <c r="AU45" s="356"/>
      <c r="AV45" s="356"/>
      <c r="AW45" s="356"/>
      <c r="AX45" s="356"/>
      <c r="AY45" s="356"/>
      <c r="AZ45" s="356"/>
      <c r="BA45" s="356"/>
      <c r="BB45" s="356"/>
      <c r="BC45" s="356"/>
      <c r="BD45" s="357"/>
      <c r="BE45" s="358">
        <f t="shared" si="9"/>
        <v>0</v>
      </c>
      <c r="BF45" s="359">
        <f t="shared" si="7"/>
        <v>0</v>
      </c>
    </row>
    <row r="46" spans="1:58" ht="48.75" thickBot="1">
      <c r="A46" s="487" t="s">
        <v>161</v>
      </c>
      <c r="B46" s="469" t="s">
        <v>347</v>
      </c>
      <c r="C46" s="415">
        <f t="shared" si="4"/>
        <v>0</v>
      </c>
      <c r="D46" s="352">
        <f t="shared" si="8"/>
        <v>0</v>
      </c>
      <c r="E46" s="416"/>
      <c r="F46" s="401"/>
      <c r="G46" s="401"/>
      <c r="H46" s="403"/>
      <c r="I46" s="403"/>
      <c r="J46" s="403"/>
      <c r="K46" s="403"/>
      <c r="L46" s="403"/>
      <c r="M46" s="403"/>
      <c r="N46" s="403"/>
      <c r="O46" s="403"/>
      <c r="P46" s="403"/>
      <c r="Q46" s="403"/>
      <c r="R46" s="419"/>
      <c r="S46" s="401"/>
      <c r="T46" s="401"/>
      <c r="U46" s="665"/>
      <c r="V46" s="667"/>
      <c r="W46" s="667"/>
      <c r="X46" s="403"/>
      <c r="Y46" s="416"/>
      <c r="Z46" s="403"/>
      <c r="AA46" s="403"/>
      <c r="AB46" s="403"/>
      <c r="AC46" s="401"/>
      <c r="AD46" s="403"/>
      <c r="AE46" s="403"/>
      <c r="AF46" s="401"/>
      <c r="AG46" s="852"/>
      <c r="AH46" s="750"/>
      <c r="AI46" s="750"/>
      <c r="AJ46" s="750"/>
      <c r="AK46" s="416"/>
      <c r="AL46" s="403"/>
      <c r="AM46" s="403"/>
      <c r="AN46" s="403"/>
      <c r="AO46" s="403"/>
      <c r="AP46" s="403"/>
      <c r="AQ46" s="403"/>
      <c r="AR46" s="400"/>
      <c r="AS46" s="630" t="s">
        <v>416</v>
      </c>
      <c r="AT46" s="402"/>
      <c r="AU46" s="402"/>
      <c r="AV46" s="402"/>
      <c r="AW46" s="402"/>
      <c r="AX46" s="402"/>
      <c r="AY46" s="402"/>
      <c r="AZ46" s="402"/>
      <c r="BA46" s="402"/>
      <c r="BB46" s="402"/>
      <c r="BC46" s="402"/>
      <c r="BD46" s="405"/>
      <c r="BE46" s="358">
        <f t="shared" si="9"/>
        <v>0</v>
      </c>
      <c r="BF46" s="406">
        <f t="shared" si="7"/>
        <v>0</v>
      </c>
    </row>
    <row r="47" spans="1:58" ht="24.75" thickBot="1">
      <c r="A47" s="479" t="s">
        <v>104</v>
      </c>
      <c r="B47" s="470" t="s">
        <v>105</v>
      </c>
      <c r="C47" s="413">
        <f t="shared" si="4"/>
        <v>60</v>
      </c>
      <c r="D47" s="352">
        <f t="shared" si="8"/>
        <v>0</v>
      </c>
      <c r="E47" s="414"/>
      <c r="F47" s="378"/>
      <c r="G47" s="378"/>
      <c r="H47" s="376"/>
      <c r="I47" s="376"/>
      <c r="J47" s="376"/>
      <c r="K47" s="376"/>
      <c r="L47" s="376"/>
      <c r="M47" s="376"/>
      <c r="N47" s="376"/>
      <c r="O47" s="376"/>
      <c r="P47" s="376"/>
      <c r="Q47" s="376"/>
      <c r="R47" s="375"/>
      <c r="S47" s="378"/>
      <c r="T47" s="378"/>
      <c r="U47" s="616"/>
      <c r="V47" s="666"/>
      <c r="W47" s="666"/>
      <c r="X47" s="376">
        <v>4</v>
      </c>
      <c r="Y47" s="414">
        <v>4</v>
      </c>
      <c r="Z47" s="376">
        <v>4</v>
      </c>
      <c r="AA47" s="376">
        <v>4</v>
      </c>
      <c r="AB47" s="376">
        <v>4</v>
      </c>
      <c r="AC47" s="378"/>
      <c r="AD47" s="376">
        <v>4</v>
      </c>
      <c r="AE47" s="376">
        <v>4</v>
      </c>
      <c r="AF47" s="378"/>
      <c r="AG47" s="847"/>
      <c r="AH47" s="516">
        <v>4</v>
      </c>
      <c r="AI47" s="516">
        <v>4</v>
      </c>
      <c r="AJ47" s="376">
        <v>4</v>
      </c>
      <c r="AK47" s="376">
        <v>4</v>
      </c>
      <c r="AL47" s="376">
        <v>4</v>
      </c>
      <c r="AM47" s="376">
        <v>4</v>
      </c>
      <c r="AN47" s="376">
        <v>4</v>
      </c>
      <c r="AO47" s="376">
        <v>4</v>
      </c>
      <c r="AP47" s="376"/>
      <c r="AQ47" s="627"/>
      <c r="AR47" s="377"/>
      <c r="AS47" s="379" t="s">
        <v>413</v>
      </c>
      <c r="AT47" s="366"/>
      <c r="AU47" s="366"/>
      <c r="AV47" s="366"/>
      <c r="AW47" s="366"/>
      <c r="AX47" s="366"/>
      <c r="AY47" s="366"/>
      <c r="AZ47" s="366"/>
      <c r="BA47" s="366"/>
      <c r="BB47" s="366"/>
      <c r="BC47" s="366"/>
      <c r="BD47" s="372"/>
      <c r="BE47" s="358">
        <f t="shared" si="9"/>
        <v>60</v>
      </c>
      <c r="BF47" s="359">
        <f t="shared" si="7"/>
        <v>60</v>
      </c>
    </row>
    <row r="48" spans="1:58" ht="48.75" thickBot="1">
      <c r="A48" s="479" t="s">
        <v>135</v>
      </c>
      <c r="B48" s="471" t="s">
        <v>196</v>
      </c>
      <c r="C48" s="351">
        <f t="shared" si="4"/>
        <v>75</v>
      </c>
      <c r="D48" s="352">
        <f t="shared" si="8"/>
        <v>39</v>
      </c>
      <c r="E48" s="373">
        <v>3</v>
      </c>
      <c r="F48" s="442"/>
      <c r="G48" s="442"/>
      <c r="H48" s="373">
        <v>3</v>
      </c>
      <c r="I48" s="414">
        <v>3</v>
      </c>
      <c r="J48" s="414">
        <v>3</v>
      </c>
      <c r="K48" s="414">
        <v>3</v>
      </c>
      <c r="L48" s="414">
        <v>3</v>
      </c>
      <c r="M48" s="414">
        <v>3</v>
      </c>
      <c r="N48" s="414">
        <v>3</v>
      </c>
      <c r="O48" s="414">
        <v>3</v>
      </c>
      <c r="P48" s="414">
        <v>3</v>
      </c>
      <c r="Q48" s="374">
        <v>3</v>
      </c>
      <c r="R48" s="374">
        <v>3</v>
      </c>
      <c r="S48" s="378"/>
      <c r="T48" s="378"/>
      <c r="U48" s="521">
        <v>3</v>
      </c>
      <c r="V48" s="666"/>
      <c r="W48" s="666"/>
      <c r="X48" s="376">
        <v>2</v>
      </c>
      <c r="Y48" s="414">
        <v>2</v>
      </c>
      <c r="Z48" s="376">
        <v>2</v>
      </c>
      <c r="AA48" s="376">
        <v>2</v>
      </c>
      <c r="AB48" s="376">
        <v>2</v>
      </c>
      <c r="AC48" s="378"/>
      <c r="AD48" s="376">
        <v>2</v>
      </c>
      <c r="AE48" s="696">
        <v>2</v>
      </c>
      <c r="AF48" s="378"/>
      <c r="AG48" s="847"/>
      <c r="AH48" s="741">
        <v>2</v>
      </c>
      <c r="AI48" s="741">
        <v>2</v>
      </c>
      <c r="AJ48" s="696">
        <v>2</v>
      </c>
      <c r="AK48" s="696">
        <v>2</v>
      </c>
      <c r="AL48" s="696">
        <v>2</v>
      </c>
      <c r="AM48" s="696">
        <v>2</v>
      </c>
      <c r="AN48" s="696">
        <v>2</v>
      </c>
      <c r="AO48" s="696">
        <v>2</v>
      </c>
      <c r="AP48" s="696">
        <v>3</v>
      </c>
      <c r="AQ48" s="627">
        <v>3</v>
      </c>
      <c r="AR48" s="377"/>
      <c r="AS48" s="559" t="s">
        <v>411</v>
      </c>
      <c r="AT48" s="366"/>
      <c r="AU48" s="366"/>
      <c r="AV48" s="366"/>
      <c r="AW48" s="366"/>
      <c r="AX48" s="366"/>
      <c r="AY48" s="366"/>
      <c r="AZ48" s="366"/>
      <c r="BA48" s="366"/>
      <c r="BB48" s="366"/>
      <c r="BC48" s="366"/>
      <c r="BD48" s="372"/>
      <c r="BE48" s="358">
        <f t="shared" si="9"/>
        <v>36</v>
      </c>
      <c r="BF48" s="359">
        <f t="shared" si="7"/>
        <v>75</v>
      </c>
    </row>
    <row r="49" spans="1:58" ht="42" customHeight="1" thickBot="1">
      <c r="A49" s="479" t="s">
        <v>136</v>
      </c>
      <c r="B49" s="472" t="s">
        <v>106</v>
      </c>
      <c r="C49" s="351">
        <f t="shared" si="4"/>
        <v>60</v>
      </c>
      <c r="D49" s="352">
        <f t="shared" si="8"/>
        <v>26</v>
      </c>
      <c r="E49" s="373">
        <v>2</v>
      </c>
      <c r="F49" s="442"/>
      <c r="G49" s="442"/>
      <c r="H49" s="373">
        <v>2</v>
      </c>
      <c r="I49" s="414">
        <v>2</v>
      </c>
      <c r="J49" s="414">
        <v>2</v>
      </c>
      <c r="K49" s="414">
        <v>2</v>
      </c>
      <c r="L49" s="414">
        <v>2</v>
      </c>
      <c r="M49" s="414">
        <v>2</v>
      </c>
      <c r="N49" s="414">
        <v>2</v>
      </c>
      <c r="O49" s="414">
        <v>2</v>
      </c>
      <c r="P49" s="414">
        <v>2</v>
      </c>
      <c r="Q49" s="374">
        <v>2</v>
      </c>
      <c r="R49" s="374">
        <v>2</v>
      </c>
      <c r="S49" s="378"/>
      <c r="T49" s="378"/>
      <c r="U49" s="521">
        <v>2</v>
      </c>
      <c r="V49" s="666"/>
      <c r="W49" s="666"/>
      <c r="X49" s="376">
        <v>2</v>
      </c>
      <c r="Y49" s="414">
        <v>2</v>
      </c>
      <c r="Z49" s="376">
        <v>2</v>
      </c>
      <c r="AA49" s="376">
        <v>2</v>
      </c>
      <c r="AB49" s="376">
        <v>2</v>
      </c>
      <c r="AC49" s="378"/>
      <c r="AD49" s="376">
        <v>2</v>
      </c>
      <c r="AE49" s="696">
        <v>2</v>
      </c>
      <c r="AF49" s="378"/>
      <c r="AG49" s="847"/>
      <c r="AH49" s="741">
        <v>2</v>
      </c>
      <c r="AI49" s="741">
        <v>2</v>
      </c>
      <c r="AJ49" s="696">
        <v>2</v>
      </c>
      <c r="AK49" s="696">
        <v>2</v>
      </c>
      <c r="AL49" s="696">
        <v>2</v>
      </c>
      <c r="AM49" s="696">
        <v>2</v>
      </c>
      <c r="AN49" s="696">
        <v>2</v>
      </c>
      <c r="AO49" s="696">
        <v>2</v>
      </c>
      <c r="AP49" s="696">
        <v>2</v>
      </c>
      <c r="AQ49" s="627">
        <v>2</v>
      </c>
      <c r="AR49" s="377"/>
      <c r="AS49" s="379" t="s">
        <v>411</v>
      </c>
      <c r="AT49" s="366"/>
      <c r="AU49" s="366"/>
      <c r="AV49" s="366"/>
      <c r="AW49" s="366"/>
      <c r="AX49" s="366"/>
      <c r="AY49" s="366"/>
      <c r="AZ49" s="366"/>
      <c r="BA49" s="366"/>
      <c r="BB49" s="366"/>
      <c r="BC49" s="366"/>
      <c r="BD49" s="372"/>
      <c r="BE49" s="358">
        <f t="shared" si="9"/>
        <v>34</v>
      </c>
      <c r="BF49" s="359">
        <f t="shared" si="7"/>
        <v>60</v>
      </c>
    </row>
    <row r="50" spans="1:58" ht="36.75" thickBot="1">
      <c r="A50" s="553" t="s">
        <v>399</v>
      </c>
      <c r="B50" s="553" t="s">
        <v>428</v>
      </c>
      <c r="C50" s="413">
        <f t="shared" si="4"/>
        <v>36</v>
      </c>
      <c r="D50" s="352">
        <f t="shared" si="8"/>
        <v>36</v>
      </c>
      <c r="E50" s="414"/>
      <c r="F50" s="378"/>
      <c r="G50" s="378"/>
      <c r="H50" s="376"/>
      <c r="I50" s="376"/>
      <c r="J50" s="376"/>
      <c r="K50" s="376"/>
      <c r="L50" s="376"/>
      <c r="M50" s="479"/>
      <c r="N50" s="479"/>
      <c r="O50" s="376"/>
      <c r="P50" s="376"/>
      <c r="Q50" s="376"/>
      <c r="R50" s="375"/>
      <c r="S50" s="627">
        <v>36</v>
      </c>
      <c r="T50" s="378" t="s">
        <v>413</v>
      </c>
      <c r="U50" s="375"/>
      <c r="V50" s="402"/>
      <c r="W50" s="402"/>
      <c r="X50" s="403"/>
      <c r="Y50" s="376"/>
      <c r="Z50" s="376"/>
      <c r="AA50" s="376"/>
      <c r="AB50" s="376"/>
      <c r="AC50" s="378"/>
      <c r="AD50" s="376"/>
      <c r="AE50" s="376"/>
      <c r="AF50" s="378"/>
      <c r="AG50" s="847"/>
      <c r="AH50" s="735"/>
      <c r="AI50" s="735"/>
      <c r="AJ50" s="735"/>
      <c r="AK50" s="414"/>
      <c r="AL50" s="376"/>
      <c r="AM50" s="376"/>
      <c r="AN50" s="376"/>
      <c r="AO50" s="376"/>
      <c r="AP50" s="376"/>
      <c r="AQ50" s="376"/>
      <c r="AR50" s="377"/>
      <c r="AS50" s="379"/>
      <c r="AT50" s="366"/>
      <c r="AU50" s="366"/>
      <c r="AV50" s="366"/>
      <c r="AW50" s="366"/>
      <c r="AX50" s="366"/>
      <c r="AY50" s="366"/>
      <c r="AZ50" s="366"/>
      <c r="BA50" s="366"/>
      <c r="BB50" s="366"/>
      <c r="BC50" s="366"/>
      <c r="BD50" s="372"/>
      <c r="BE50" s="358">
        <f t="shared" si="9"/>
        <v>0</v>
      </c>
      <c r="BF50" s="359">
        <f t="shared" si="7"/>
        <v>36</v>
      </c>
    </row>
    <row r="51" spans="1:58" ht="72.75" thickBot="1">
      <c r="A51" s="554" t="s">
        <v>400</v>
      </c>
      <c r="B51" s="553" t="s">
        <v>401</v>
      </c>
      <c r="C51" s="413">
        <f t="shared" si="4"/>
        <v>108</v>
      </c>
      <c r="D51" s="352">
        <f t="shared" si="8"/>
        <v>72</v>
      </c>
      <c r="E51" s="417"/>
      <c r="F51" s="386"/>
      <c r="G51" s="386"/>
      <c r="H51" s="384"/>
      <c r="I51" s="384"/>
      <c r="J51" s="384"/>
      <c r="K51" s="384"/>
      <c r="L51" s="384"/>
      <c r="M51" s="384"/>
      <c r="N51" s="384"/>
      <c r="O51" s="384"/>
      <c r="P51" s="384"/>
      <c r="Q51" s="384"/>
      <c r="R51" s="383"/>
      <c r="S51" s="386">
        <v>36</v>
      </c>
      <c r="T51" s="386">
        <v>36</v>
      </c>
      <c r="U51" s="383"/>
      <c r="V51" s="387"/>
      <c r="W51" s="387"/>
      <c r="X51" s="384"/>
      <c r="Y51" s="384"/>
      <c r="Z51" s="384"/>
      <c r="AA51" s="384"/>
      <c r="AB51" s="384"/>
      <c r="AC51" s="386"/>
      <c r="AD51" s="384"/>
      <c r="AE51" s="384"/>
      <c r="AF51" s="386"/>
      <c r="AG51" s="853">
        <v>36</v>
      </c>
      <c r="AH51" s="743"/>
      <c r="AI51" s="743"/>
      <c r="AJ51" s="743"/>
      <c r="AK51" s="417"/>
      <c r="AL51" s="384"/>
      <c r="AM51" s="384"/>
      <c r="AN51" s="384"/>
      <c r="AO51" s="384"/>
      <c r="AP51" s="384"/>
      <c r="AQ51" s="384"/>
      <c r="AR51" s="385"/>
      <c r="AS51" s="388"/>
      <c r="AT51" s="371"/>
      <c r="AU51" s="371"/>
      <c r="AV51" s="371"/>
      <c r="AW51" s="387"/>
      <c r="AX51" s="387"/>
      <c r="AY51" s="387"/>
      <c r="AZ51" s="387"/>
      <c r="BA51" s="387"/>
      <c r="BB51" s="387"/>
      <c r="BC51" s="387"/>
      <c r="BD51" s="389"/>
      <c r="BE51" s="358">
        <f t="shared" si="9"/>
        <v>36</v>
      </c>
      <c r="BF51" s="359">
        <f t="shared" si="7"/>
        <v>108</v>
      </c>
    </row>
    <row r="52" spans="1:58" ht="24.75" thickBot="1">
      <c r="A52" s="487" t="s">
        <v>107</v>
      </c>
      <c r="B52" s="473" t="s">
        <v>108</v>
      </c>
      <c r="C52" s="418">
        <f t="shared" si="4"/>
        <v>0</v>
      </c>
      <c r="D52" s="352">
        <f t="shared" si="8"/>
        <v>0</v>
      </c>
      <c r="E52" s="416"/>
      <c r="F52" s="401"/>
      <c r="G52" s="401"/>
      <c r="H52" s="403"/>
      <c r="I52" s="403"/>
      <c r="J52" s="403"/>
      <c r="K52" s="403"/>
      <c r="L52" s="403"/>
      <c r="M52" s="403"/>
      <c r="N52" s="403"/>
      <c r="O52" s="403"/>
      <c r="P52" s="403"/>
      <c r="Q52" s="403"/>
      <c r="R52" s="419"/>
      <c r="S52" s="401"/>
      <c r="T52" s="401"/>
      <c r="U52" s="419"/>
      <c r="V52" s="402"/>
      <c r="W52" s="402"/>
      <c r="X52" s="403"/>
      <c r="Y52" s="403"/>
      <c r="Z52" s="403"/>
      <c r="AA52" s="403"/>
      <c r="AB52" s="403"/>
      <c r="AC52" s="401"/>
      <c r="AD52" s="403"/>
      <c r="AE52" s="403"/>
      <c r="AF52" s="401"/>
      <c r="AG52" s="852"/>
      <c r="AH52" s="750"/>
      <c r="AI52" s="750"/>
      <c r="AJ52" s="750"/>
      <c r="AK52" s="416"/>
      <c r="AL52" s="403"/>
      <c r="AM52" s="403"/>
      <c r="AN52" s="738"/>
      <c r="AO52" s="738"/>
      <c r="AP52" s="738"/>
      <c r="AQ52" s="403"/>
      <c r="AR52" s="400"/>
      <c r="AS52" s="404"/>
      <c r="AT52" s="366"/>
      <c r="AU52" s="366"/>
      <c r="AV52" s="366"/>
      <c r="AW52" s="412"/>
      <c r="AX52" s="412"/>
      <c r="AY52" s="412"/>
      <c r="AZ52" s="412"/>
      <c r="BA52" s="412"/>
      <c r="BB52" s="412"/>
      <c r="BC52" s="412"/>
      <c r="BD52" s="420"/>
      <c r="BE52" s="358">
        <f t="shared" si="9"/>
        <v>0</v>
      </c>
      <c r="BF52" s="421">
        <f t="shared" si="7"/>
        <v>0</v>
      </c>
    </row>
    <row r="53" spans="1:58" ht="48.75" thickBot="1">
      <c r="A53" s="479" t="s">
        <v>109</v>
      </c>
      <c r="B53" s="474" t="s">
        <v>110</v>
      </c>
      <c r="C53" s="422">
        <f t="shared" si="4"/>
        <v>30</v>
      </c>
      <c r="D53" s="352">
        <f t="shared" si="8"/>
        <v>0</v>
      </c>
      <c r="E53" s="414"/>
      <c r="F53" s="378"/>
      <c r="G53" s="378"/>
      <c r="H53" s="376"/>
      <c r="I53" s="376"/>
      <c r="J53" s="376"/>
      <c r="K53" s="376"/>
      <c r="L53" s="376"/>
      <c r="M53" s="376"/>
      <c r="N53" s="376"/>
      <c r="O53" s="376"/>
      <c r="P53" s="376"/>
      <c r="Q53" s="376"/>
      <c r="R53" s="375"/>
      <c r="S53" s="378"/>
      <c r="T53" s="378"/>
      <c r="U53" s="375"/>
      <c r="V53" s="366"/>
      <c r="W53" s="366"/>
      <c r="X53" s="376">
        <v>2</v>
      </c>
      <c r="Y53" s="376">
        <v>2</v>
      </c>
      <c r="Z53" s="376">
        <v>2</v>
      </c>
      <c r="AA53" s="376">
        <v>2</v>
      </c>
      <c r="AB53" s="376">
        <v>2</v>
      </c>
      <c r="AC53" s="378"/>
      <c r="AD53" s="376">
        <v>2</v>
      </c>
      <c r="AE53" s="376">
        <v>2</v>
      </c>
      <c r="AF53" s="378"/>
      <c r="AG53" s="847"/>
      <c r="AH53" s="516">
        <v>2</v>
      </c>
      <c r="AI53" s="516">
        <v>2</v>
      </c>
      <c r="AJ53" s="376">
        <v>2</v>
      </c>
      <c r="AK53" s="376">
        <v>2</v>
      </c>
      <c r="AL53" s="376">
        <v>2</v>
      </c>
      <c r="AM53" s="376">
        <v>2</v>
      </c>
      <c r="AN53" s="376">
        <v>2</v>
      </c>
      <c r="AO53" s="376">
        <v>2</v>
      </c>
      <c r="AP53" s="376"/>
      <c r="AQ53" s="376"/>
      <c r="AR53" s="377"/>
      <c r="AS53" s="379"/>
      <c r="AT53" s="366"/>
      <c r="AU53" s="366"/>
      <c r="AV53" s="366"/>
      <c r="AW53" s="371"/>
      <c r="AX53" s="371"/>
      <c r="AY53" s="371"/>
      <c r="AZ53" s="371"/>
      <c r="BA53" s="371"/>
      <c r="BB53" s="371"/>
      <c r="BC53" s="371"/>
      <c r="BD53" s="423"/>
      <c r="BE53" s="358">
        <f t="shared" si="9"/>
        <v>30</v>
      </c>
      <c r="BF53" s="424">
        <f t="shared" si="7"/>
        <v>30</v>
      </c>
    </row>
    <row r="54" spans="1:58" ht="36.75" thickBot="1">
      <c r="A54" s="479" t="s">
        <v>133</v>
      </c>
      <c r="B54" s="474" t="s">
        <v>111</v>
      </c>
      <c r="C54" s="422">
        <f t="shared" si="4"/>
        <v>0</v>
      </c>
      <c r="D54" s="352">
        <f t="shared" si="8"/>
        <v>0</v>
      </c>
      <c r="E54" s="414"/>
      <c r="F54" s="378"/>
      <c r="G54" s="378"/>
      <c r="H54" s="376"/>
      <c r="I54" s="376"/>
      <c r="J54" s="376"/>
      <c r="K54" s="376"/>
      <c r="L54" s="376"/>
      <c r="M54" s="376"/>
      <c r="N54" s="376"/>
      <c r="O54" s="376"/>
      <c r="P54" s="376"/>
      <c r="Q54" s="376"/>
      <c r="R54" s="375"/>
      <c r="S54" s="378"/>
      <c r="T54" s="378"/>
      <c r="U54" s="375"/>
      <c r="V54" s="366"/>
      <c r="W54" s="366"/>
      <c r="X54" s="376"/>
      <c r="Y54" s="376"/>
      <c r="Z54" s="376"/>
      <c r="AA54" s="376"/>
      <c r="AB54" s="376"/>
      <c r="AC54" s="378"/>
      <c r="AD54" s="376"/>
      <c r="AE54" s="376"/>
      <c r="AF54" s="378"/>
      <c r="AG54" s="847"/>
      <c r="AH54" s="735"/>
      <c r="AI54" s="735"/>
      <c r="AJ54" s="735"/>
      <c r="AK54" s="414"/>
      <c r="AL54" s="376"/>
      <c r="AM54" s="376"/>
      <c r="AN54" s="696"/>
      <c r="AO54" s="696"/>
      <c r="AP54" s="696"/>
      <c r="AQ54" s="376"/>
      <c r="AR54" s="377"/>
      <c r="AS54" s="379"/>
      <c r="AT54" s="366"/>
      <c r="AU54" s="366"/>
      <c r="AV54" s="366"/>
      <c r="AW54" s="371"/>
      <c r="AX54" s="371"/>
      <c r="AY54" s="371"/>
      <c r="AZ54" s="371"/>
      <c r="BA54" s="371"/>
      <c r="BB54" s="371"/>
      <c r="BC54" s="371"/>
      <c r="BD54" s="423"/>
      <c r="BE54" s="358">
        <f t="shared" si="9"/>
        <v>0</v>
      </c>
      <c r="BF54" s="424">
        <f t="shared" si="7"/>
        <v>0</v>
      </c>
    </row>
    <row r="55" spans="1:58" ht="60.75" thickBot="1">
      <c r="A55" s="479" t="s">
        <v>134</v>
      </c>
      <c r="B55" s="474" t="s">
        <v>348</v>
      </c>
      <c r="C55" s="422">
        <f t="shared" si="4"/>
        <v>0</v>
      </c>
      <c r="D55" s="352">
        <f t="shared" si="8"/>
        <v>0</v>
      </c>
      <c r="E55" s="414"/>
      <c r="F55" s="378"/>
      <c r="G55" s="378"/>
      <c r="H55" s="376"/>
      <c r="I55" s="376"/>
      <c r="J55" s="376"/>
      <c r="K55" s="376"/>
      <c r="L55" s="376"/>
      <c r="M55" s="376"/>
      <c r="N55" s="376"/>
      <c r="O55" s="376"/>
      <c r="P55" s="376"/>
      <c r="Q55" s="376"/>
      <c r="R55" s="375"/>
      <c r="S55" s="378"/>
      <c r="T55" s="378"/>
      <c r="U55" s="375"/>
      <c r="V55" s="366"/>
      <c r="W55" s="366"/>
      <c r="X55" s="376"/>
      <c r="Y55" s="376"/>
      <c r="Z55" s="376"/>
      <c r="AA55" s="376"/>
      <c r="AB55" s="376"/>
      <c r="AC55" s="378"/>
      <c r="AD55" s="376"/>
      <c r="AE55" s="376"/>
      <c r="AF55" s="378"/>
      <c r="AG55" s="847"/>
      <c r="AH55" s="735"/>
      <c r="AI55" s="735"/>
      <c r="AJ55" s="735"/>
      <c r="AK55" s="414"/>
      <c r="AL55" s="376"/>
      <c r="AM55" s="376"/>
      <c r="AN55" s="696"/>
      <c r="AO55" s="696"/>
      <c r="AP55" s="696"/>
      <c r="AQ55" s="376"/>
      <c r="AR55" s="377"/>
      <c r="AS55" s="379"/>
      <c r="AT55" s="366"/>
      <c r="AU55" s="366"/>
      <c r="AV55" s="366"/>
      <c r="AW55" s="371"/>
      <c r="AX55" s="371"/>
      <c r="AY55" s="371"/>
      <c r="AZ55" s="371"/>
      <c r="BA55" s="371"/>
      <c r="BB55" s="371"/>
      <c r="BC55" s="371"/>
      <c r="BD55" s="423"/>
      <c r="BE55" s="358">
        <f t="shared" si="9"/>
        <v>0</v>
      </c>
      <c r="BF55" s="424">
        <f t="shared" si="7"/>
        <v>0</v>
      </c>
    </row>
    <row r="56" spans="1:58" ht="36.75" thickBot="1">
      <c r="A56" s="479" t="s">
        <v>113</v>
      </c>
      <c r="B56" s="474" t="s">
        <v>349</v>
      </c>
      <c r="C56" s="422">
        <f t="shared" si="4"/>
        <v>0</v>
      </c>
      <c r="D56" s="352">
        <f t="shared" si="8"/>
        <v>0</v>
      </c>
      <c r="E56" s="414"/>
      <c r="F56" s="378"/>
      <c r="G56" s="378"/>
      <c r="H56" s="376"/>
      <c r="I56" s="376"/>
      <c r="J56" s="376"/>
      <c r="K56" s="376"/>
      <c r="L56" s="376"/>
      <c r="M56" s="376"/>
      <c r="N56" s="376"/>
      <c r="O56" s="376"/>
      <c r="P56" s="376"/>
      <c r="Q56" s="376"/>
      <c r="R56" s="375"/>
      <c r="S56" s="378"/>
      <c r="T56" s="378"/>
      <c r="U56" s="375"/>
      <c r="V56" s="366"/>
      <c r="W56" s="366"/>
      <c r="X56" s="376"/>
      <c r="Y56" s="376"/>
      <c r="Z56" s="376"/>
      <c r="AA56" s="376"/>
      <c r="AB56" s="376"/>
      <c r="AC56" s="378"/>
      <c r="AD56" s="376"/>
      <c r="AE56" s="376"/>
      <c r="AF56" s="378"/>
      <c r="AG56" s="847"/>
      <c r="AH56" s="735"/>
      <c r="AI56" s="735"/>
      <c r="AJ56" s="735"/>
      <c r="AK56" s="414"/>
      <c r="AL56" s="376"/>
      <c r="AM56" s="376"/>
      <c r="AN56" s="696"/>
      <c r="AO56" s="696"/>
      <c r="AP56" s="696"/>
      <c r="AQ56" s="376"/>
      <c r="AR56" s="377"/>
      <c r="AS56" s="379"/>
      <c r="AT56" s="366"/>
      <c r="AU56" s="366"/>
      <c r="AV56" s="366"/>
      <c r="AW56" s="371"/>
      <c r="AX56" s="371"/>
      <c r="AY56" s="371"/>
      <c r="AZ56" s="371"/>
      <c r="BA56" s="371"/>
      <c r="BB56" s="371"/>
      <c r="BC56" s="371"/>
      <c r="BD56" s="423"/>
      <c r="BE56" s="358">
        <f t="shared" si="9"/>
        <v>0</v>
      </c>
      <c r="BF56" s="424">
        <f t="shared" si="7"/>
        <v>0</v>
      </c>
    </row>
    <row r="57" spans="1:58" ht="36.75" thickBot="1">
      <c r="A57" s="479" t="s">
        <v>115</v>
      </c>
      <c r="B57" s="474" t="s">
        <v>350</v>
      </c>
      <c r="C57" s="425">
        <f t="shared" si="4"/>
        <v>30</v>
      </c>
      <c r="D57" s="352">
        <f t="shared" si="8"/>
        <v>0</v>
      </c>
      <c r="E57" s="414"/>
      <c r="F57" s="378"/>
      <c r="G57" s="378"/>
      <c r="H57" s="376"/>
      <c r="I57" s="376"/>
      <c r="J57" s="376"/>
      <c r="K57" s="376"/>
      <c r="L57" s="376"/>
      <c r="M57" s="376"/>
      <c r="N57" s="376"/>
      <c r="O57" s="376"/>
      <c r="P57" s="376"/>
      <c r="Q57" s="376"/>
      <c r="R57" s="375"/>
      <c r="S57" s="378"/>
      <c r="T57" s="378"/>
      <c r="U57" s="375"/>
      <c r="V57" s="366"/>
      <c r="W57" s="366"/>
      <c r="X57" s="376">
        <v>2</v>
      </c>
      <c r="Y57" s="376">
        <v>2</v>
      </c>
      <c r="Z57" s="376">
        <v>2</v>
      </c>
      <c r="AA57" s="376">
        <v>2</v>
      </c>
      <c r="AB57" s="376">
        <v>2</v>
      </c>
      <c r="AC57" s="378"/>
      <c r="AD57" s="376">
        <v>2</v>
      </c>
      <c r="AE57" s="376">
        <v>2</v>
      </c>
      <c r="AF57" s="378"/>
      <c r="AG57" s="847"/>
      <c r="AH57" s="516">
        <v>2</v>
      </c>
      <c r="AI57" s="516">
        <v>2</v>
      </c>
      <c r="AJ57" s="376">
        <v>2</v>
      </c>
      <c r="AK57" s="376">
        <v>2</v>
      </c>
      <c r="AL57" s="376">
        <v>2</v>
      </c>
      <c r="AM57" s="376">
        <v>2</v>
      </c>
      <c r="AN57" s="376">
        <v>2</v>
      </c>
      <c r="AO57" s="376">
        <v>2</v>
      </c>
      <c r="AP57" s="376"/>
      <c r="AQ57" s="376"/>
      <c r="AR57" s="377"/>
      <c r="AS57" s="379"/>
      <c r="AT57" s="366"/>
      <c r="AU57" s="366"/>
      <c r="AV57" s="366"/>
      <c r="AW57" s="371"/>
      <c r="AX57" s="371"/>
      <c r="AY57" s="371"/>
      <c r="AZ57" s="371"/>
      <c r="BA57" s="371"/>
      <c r="BB57" s="371"/>
      <c r="BC57" s="371"/>
      <c r="BD57" s="423"/>
      <c r="BE57" s="358">
        <f t="shared" si="9"/>
        <v>30</v>
      </c>
      <c r="BF57" s="424">
        <f t="shared" si="7"/>
        <v>30</v>
      </c>
    </row>
    <row r="58" spans="1:58" ht="36.75" thickBot="1">
      <c r="A58" s="479" t="s">
        <v>359</v>
      </c>
      <c r="B58" s="474" t="s">
        <v>128</v>
      </c>
      <c r="C58" s="422">
        <f t="shared" si="4"/>
        <v>30</v>
      </c>
      <c r="D58" s="352">
        <f t="shared" si="8"/>
        <v>0</v>
      </c>
      <c r="E58" s="414"/>
      <c r="F58" s="378"/>
      <c r="G58" s="378"/>
      <c r="H58" s="376"/>
      <c r="I58" s="376"/>
      <c r="J58" s="376"/>
      <c r="K58" s="376"/>
      <c r="L58" s="376"/>
      <c r="M58" s="376"/>
      <c r="N58" s="376"/>
      <c r="O58" s="376"/>
      <c r="P58" s="376"/>
      <c r="Q58" s="376"/>
      <c r="R58" s="375"/>
      <c r="S58" s="378"/>
      <c r="T58" s="378"/>
      <c r="U58" s="375"/>
      <c r="V58" s="366"/>
      <c r="W58" s="366"/>
      <c r="X58" s="376">
        <v>2</v>
      </c>
      <c r="Y58" s="376">
        <v>2</v>
      </c>
      <c r="Z58" s="376">
        <v>2</v>
      </c>
      <c r="AA58" s="376">
        <v>2</v>
      </c>
      <c r="AB58" s="376">
        <v>2</v>
      </c>
      <c r="AC58" s="378"/>
      <c r="AD58" s="376">
        <v>2</v>
      </c>
      <c r="AE58" s="376">
        <v>2</v>
      </c>
      <c r="AF58" s="378"/>
      <c r="AG58" s="847"/>
      <c r="AH58" s="516">
        <v>2</v>
      </c>
      <c r="AI58" s="516">
        <v>2</v>
      </c>
      <c r="AJ58" s="376">
        <v>2</v>
      </c>
      <c r="AK58" s="376">
        <v>2</v>
      </c>
      <c r="AL58" s="376">
        <v>2</v>
      </c>
      <c r="AM58" s="376">
        <v>2</v>
      </c>
      <c r="AN58" s="376">
        <v>2</v>
      </c>
      <c r="AO58" s="376">
        <v>2</v>
      </c>
      <c r="AP58" s="376"/>
      <c r="AQ58" s="376"/>
      <c r="AR58" s="377"/>
      <c r="AS58" s="379"/>
      <c r="AT58" s="366"/>
      <c r="AU58" s="366"/>
      <c r="AV58" s="366"/>
      <c r="AW58" s="366"/>
      <c r="AX58" s="366"/>
      <c r="AY58" s="366"/>
      <c r="AZ58" s="366"/>
      <c r="BA58" s="366"/>
      <c r="BB58" s="366"/>
      <c r="BC58" s="366"/>
      <c r="BD58" s="372"/>
      <c r="BE58" s="358">
        <f t="shared" si="9"/>
        <v>30</v>
      </c>
      <c r="BF58" s="424">
        <f t="shared" si="7"/>
        <v>30</v>
      </c>
    </row>
    <row r="59" spans="1:58" ht="36.75" thickBot="1">
      <c r="A59" s="556" t="s">
        <v>402</v>
      </c>
      <c r="B59" s="556" t="s">
        <v>430</v>
      </c>
      <c r="C59" s="422">
        <f t="shared" si="4"/>
        <v>0</v>
      </c>
      <c r="D59" s="352">
        <f t="shared" si="8"/>
        <v>0</v>
      </c>
      <c r="E59" s="414"/>
      <c r="F59" s="378"/>
      <c r="G59" s="378"/>
      <c r="H59" s="376"/>
      <c r="I59" s="376"/>
      <c r="J59" s="376"/>
      <c r="K59" s="376"/>
      <c r="L59" s="376"/>
      <c r="M59" s="376"/>
      <c r="N59" s="376"/>
      <c r="O59" s="376"/>
      <c r="P59" s="376"/>
      <c r="Q59" s="376"/>
      <c r="R59" s="375"/>
      <c r="S59" s="378"/>
      <c r="T59" s="378"/>
      <c r="U59" s="375"/>
      <c r="V59" s="366"/>
      <c r="W59" s="366"/>
      <c r="X59" s="376"/>
      <c r="Y59" s="376"/>
      <c r="Z59" s="376"/>
      <c r="AA59" s="376"/>
      <c r="AB59" s="376"/>
      <c r="AC59" s="378"/>
      <c r="AD59" s="376"/>
      <c r="AE59" s="376"/>
      <c r="AF59" s="378"/>
      <c r="AG59" s="847"/>
      <c r="AH59" s="735"/>
      <c r="AI59" s="735"/>
      <c r="AJ59" s="735"/>
      <c r="AK59" s="414"/>
      <c r="AL59" s="376"/>
      <c r="AM59" s="376"/>
      <c r="AN59" s="376"/>
      <c r="AO59" s="376"/>
      <c r="AP59" s="376"/>
      <c r="AQ59" s="376"/>
      <c r="AR59" s="377"/>
      <c r="AS59" s="379"/>
      <c r="AT59" s="366"/>
      <c r="AU59" s="366"/>
      <c r="AV59" s="366"/>
      <c r="AW59" s="366"/>
      <c r="AX59" s="366"/>
      <c r="AY59" s="366"/>
      <c r="AZ59" s="366"/>
      <c r="BA59" s="366"/>
      <c r="BB59" s="366"/>
      <c r="BC59" s="366"/>
      <c r="BD59" s="372"/>
      <c r="BE59" s="358">
        <f t="shared" si="9"/>
        <v>0</v>
      </c>
      <c r="BF59" s="424">
        <f t="shared" si="7"/>
        <v>0</v>
      </c>
    </row>
    <row r="60" spans="1:58" ht="36.75" thickBot="1">
      <c r="A60" s="553" t="s">
        <v>360</v>
      </c>
      <c r="B60" s="553" t="s">
        <v>427</v>
      </c>
      <c r="C60" s="422">
        <f t="shared" si="4"/>
        <v>36</v>
      </c>
      <c r="D60" s="352">
        <f t="shared" si="8"/>
        <v>36</v>
      </c>
      <c r="E60" s="414"/>
      <c r="F60" s="378"/>
      <c r="G60" s="378"/>
      <c r="H60" s="376"/>
      <c r="I60" s="376"/>
      <c r="J60" s="376"/>
      <c r="K60" s="376"/>
      <c r="L60" s="376"/>
      <c r="M60" s="376"/>
      <c r="N60" s="376"/>
      <c r="O60" s="376"/>
      <c r="P60" s="376"/>
      <c r="Q60" s="376"/>
      <c r="R60" s="375"/>
      <c r="S60" s="627">
        <v>36</v>
      </c>
      <c r="T60" s="378" t="s">
        <v>413</v>
      </c>
      <c r="U60" s="375"/>
      <c r="V60" s="366"/>
      <c r="W60" s="366"/>
      <c r="X60" s="376"/>
      <c r="Y60" s="376"/>
      <c r="Z60" s="376"/>
      <c r="AA60" s="376"/>
      <c r="AB60" s="376"/>
      <c r="AC60" s="378"/>
      <c r="AD60" s="376"/>
      <c r="AE60" s="376"/>
      <c r="AF60" s="378"/>
      <c r="AG60" s="847"/>
      <c r="AH60" s="735"/>
      <c r="AI60" s="735"/>
      <c r="AJ60" s="735"/>
      <c r="AK60" s="414"/>
      <c r="AL60" s="376"/>
      <c r="AM60" s="376"/>
      <c r="AN60" s="376"/>
      <c r="AO60" s="376"/>
      <c r="AP60" s="376"/>
      <c r="AQ60" s="376"/>
      <c r="AR60" s="377"/>
      <c r="AS60" s="379"/>
      <c r="AT60" s="366"/>
      <c r="AU60" s="366"/>
      <c r="AV60" s="366"/>
      <c r="AW60" s="366"/>
      <c r="AX60" s="366"/>
      <c r="AY60" s="366"/>
      <c r="AZ60" s="366"/>
      <c r="BA60" s="366"/>
      <c r="BB60" s="366"/>
      <c r="BC60" s="366"/>
      <c r="BD60" s="372"/>
      <c r="BE60" s="358">
        <f t="shared" si="9"/>
        <v>0</v>
      </c>
      <c r="BF60" s="426"/>
    </row>
    <row r="61" spans="1:58" ht="48.75" thickBot="1">
      <c r="A61" s="553" t="s">
        <v>361</v>
      </c>
      <c r="B61" s="553" t="s">
        <v>403</v>
      </c>
      <c r="C61" s="425">
        <f t="shared" si="4"/>
        <v>72</v>
      </c>
      <c r="D61" s="352">
        <f t="shared" si="8"/>
        <v>0</v>
      </c>
      <c r="E61" s="414"/>
      <c r="F61" s="378"/>
      <c r="G61" s="378"/>
      <c r="H61" s="376"/>
      <c r="I61" s="376"/>
      <c r="J61" s="376"/>
      <c r="K61" s="376"/>
      <c r="L61" s="376"/>
      <c r="M61" s="376"/>
      <c r="N61" s="376"/>
      <c r="O61" s="376"/>
      <c r="P61" s="376"/>
      <c r="Q61" s="376"/>
      <c r="R61" s="375"/>
      <c r="S61" s="378"/>
      <c r="T61" s="378"/>
      <c r="U61" s="375"/>
      <c r="V61" s="366"/>
      <c r="W61" s="366"/>
      <c r="X61" s="376"/>
      <c r="Y61" s="376"/>
      <c r="Z61" s="376"/>
      <c r="AA61" s="376"/>
      <c r="AB61" s="376"/>
      <c r="AC61" s="378">
        <v>36</v>
      </c>
      <c r="AD61" s="376"/>
      <c r="AE61" s="376"/>
      <c r="AF61" s="378">
        <v>36</v>
      </c>
      <c r="AG61" s="847"/>
      <c r="AH61" s="735"/>
      <c r="AI61" s="735"/>
      <c r="AJ61" s="735"/>
      <c r="AK61" s="414"/>
      <c r="AL61" s="376"/>
      <c r="AM61" s="376"/>
      <c r="AN61" s="376"/>
      <c r="AO61" s="376"/>
      <c r="AP61" s="376"/>
      <c r="AQ61" s="376"/>
      <c r="AR61" s="377"/>
      <c r="AS61" s="379"/>
      <c r="AT61" s="366"/>
      <c r="AU61" s="366"/>
      <c r="AV61" s="366"/>
      <c r="AW61" s="366"/>
      <c r="AX61" s="366"/>
      <c r="AY61" s="366"/>
      <c r="AZ61" s="366"/>
      <c r="BA61" s="366"/>
      <c r="BB61" s="366"/>
      <c r="BC61" s="366"/>
      <c r="BD61" s="372"/>
      <c r="BE61" s="358">
        <f t="shared" si="9"/>
        <v>72</v>
      </c>
      <c r="BF61" s="426">
        <f t="shared" si="7"/>
        <v>72</v>
      </c>
    </row>
    <row r="62" spans="1:58" ht="36.75" thickBot="1">
      <c r="A62" s="553" t="s">
        <v>404</v>
      </c>
      <c r="B62" s="553" t="s">
        <v>405</v>
      </c>
      <c r="C62" s="427">
        <f t="shared" si="4"/>
        <v>0</v>
      </c>
      <c r="D62" s="352">
        <f t="shared" si="8"/>
        <v>0</v>
      </c>
      <c r="E62" s="417"/>
      <c r="F62" s="386"/>
      <c r="G62" s="386"/>
      <c r="H62" s="384"/>
      <c r="I62" s="384"/>
      <c r="J62" s="384"/>
      <c r="K62" s="384"/>
      <c r="L62" s="384"/>
      <c r="M62" s="384"/>
      <c r="N62" s="384"/>
      <c r="O62" s="384"/>
      <c r="P62" s="384"/>
      <c r="Q62" s="384"/>
      <c r="R62" s="383"/>
      <c r="S62" s="386"/>
      <c r="T62" s="386"/>
      <c r="U62" s="383"/>
      <c r="V62" s="387"/>
      <c r="W62" s="387"/>
      <c r="X62" s="384"/>
      <c r="Y62" s="384"/>
      <c r="Z62" s="384"/>
      <c r="AA62" s="384"/>
      <c r="AB62" s="384"/>
      <c r="AC62" s="386"/>
      <c r="AD62" s="384"/>
      <c r="AE62" s="384"/>
      <c r="AF62" s="386"/>
      <c r="AG62" s="850"/>
      <c r="AH62" s="743"/>
      <c r="AI62" s="743"/>
      <c r="AJ62" s="743"/>
      <c r="AK62" s="417"/>
      <c r="AL62" s="384"/>
      <c r="AM62" s="384"/>
      <c r="AN62" s="384"/>
      <c r="AO62" s="384"/>
      <c r="AP62" s="384"/>
      <c r="AQ62" s="384"/>
      <c r="AR62" s="385"/>
      <c r="AS62" s="388"/>
      <c r="AT62" s="387"/>
      <c r="AU62" s="387"/>
      <c r="AV62" s="387"/>
      <c r="AW62" s="387"/>
      <c r="AX62" s="387"/>
      <c r="AY62" s="387"/>
      <c r="AZ62" s="387"/>
      <c r="BA62" s="387"/>
      <c r="BB62" s="387"/>
      <c r="BC62" s="387"/>
      <c r="BD62" s="389"/>
      <c r="BE62" s="358">
        <f t="shared" si="9"/>
        <v>0</v>
      </c>
      <c r="BF62" s="359">
        <f t="shared" si="7"/>
        <v>0</v>
      </c>
    </row>
    <row r="63" spans="1:58" ht="60.75" thickBot="1">
      <c r="A63" s="487" t="s">
        <v>162</v>
      </c>
      <c r="B63" s="476" t="s">
        <v>117</v>
      </c>
      <c r="C63" s="418">
        <f t="shared" si="4"/>
        <v>0</v>
      </c>
      <c r="D63" s="352">
        <f t="shared" si="8"/>
        <v>0</v>
      </c>
      <c r="E63" s="416"/>
      <c r="F63" s="401"/>
      <c r="G63" s="401"/>
      <c r="H63" s="403"/>
      <c r="I63" s="403"/>
      <c r="J63" s="403"/>
      <c r="K63" s="403"/>
      <c r="L63" s="403"/>
      <c r="M63" s="403"/>
      <c r="N63" s="403"/>
      <c r="O63" s="403"/>
      <c r="P63" s="403"/>
      <c r="Q63" s="403"/>
      <c r="R63" s="419"/>
      <c r="S63" s="401"/>
      <c r="T63" s="401"/>
      <c r="U63" s="419"/>
      <c r="V63" s="402"/>
      <c r="W63" s="402"/>
      <c r="X63" s="403"/>
      <c r="Y63" s="403"/>
      <c r="Z63" s="403"/>
      <c r="AA63" s="403"/>
      <c r="AB63" s="403"/>
      <c r="AC63" s="401"/>
      <c r="AD63" s="403"/>
      <c r="AE63" s="403"/>
      <c r="AF63" s="401"/>
      <c r="AG63" s="852"/>
      <c r="AH63" s="750"/>
      <c r="AI63" s="750"/>
      <c r="AJ63" s="750"/>
      <c r="AK63" s="416"/>
      <c r="AL63" s="403"/>
      <c r="AM63" s="403"/>
      <c r="AN63" s="738"/>
      <c r="AO63" s="738"/>
      <c r="AP63" s="738"/>
      <c r="AQ63" s="403"/>
      <c r="AR63" s="400"/>
      <c r="AS63" s="404"/>
      <c r="AT63" s="402"/>
      <c r="AU63" s="402"/>
      <c r="AV63" s="402"/>
      <c r="AW63" s="402"/>
      <c r="AX63" s="402"/>
      <c r="AY63" s="402"/>
      <c r="AZ63" s="402"/>
      <c r="BA63" s="402"/>
      <c r="BB63" s="402"/>
      <c r="BC63" s="402"/>
      <c r="BD63" s="405"/>
      <c r="BE63" s="358">
        <f t="shared" si="9"/>
        <v>0</v>
      </c>
      <c r="BF63" s="426">
        <f t="shared" si="7"/>
        <v>0</v>
      </c>
    </row>
    <row r="64" spans="1:58" ht="36.75" thickBot="1">
      <c r="A64" s="479" t="s">
        <v>118</v>
      </c>
      <c r="B64" s="470" t="s">
        <v>351</v>
      </c>
      <c r="C64" s="422">
        <f t="shared" si="4"/>
        <v>30</v>
      </c>
      <c r="D64" s="352">
        <f t="shared" si="8"/>
        <v>0</v>
      </c>
      <c r="E64" s="367"/>
      <c r="F64" s="365"/>
      <c r="G64" s="365"/>
      <c r="H64" s="362"/>
      <c r="I64" s="362"/>
      <c r="J64" s="362"/>
      <c r="K64" s="362"/>
      <c r="L64" s="362"/>
      <c r="M64" s="362"/>
      <c r="N64" s="362"/>
      <c r="O64" s="362"/>
      <c r="P64" s="362"/>
      <c r="Q64" s="362"/>
      <c r="R64" s="361"/>
      <c r="S64" s="365"/>
      <c r="T64" s="365"/>
      <c r="U64" s="361"/>
      <c r="V64" s="371"/>
      <c r="W64" s="371"/>
      <c r="X64" s="362">
        <v>2</v>
      </c>
      <c r="Y64" s="362">
        <v>2</v>
      </c>
      <c r="Z64" s="362">
        <v>2</v>
      </c>
      <c r="AA64" s="362">
        <v>2</v>
      </c>
      <c r="AB64" s="362">
        <v>2</v>
      </c>
      <c r="AC64" s="365"/>
      <c r="AD64" s="362">
        <v>2</v>
      </c>
      <c r="AE64" s="362">
        <v>2</v>
      </c>
      <c r="AF64" s="365"/>
      <c r="AG64" s="851"/>
      <c r="AH64" s="524">
        <v>2</v>
      </c>
      <c r="AI64" s="524">
        <v>2</v>
      </c>
      <c r="AJ64" s="376">
        <v>2</v>
      </c>
      <c r="AK64" s="376">
        <v>2</v>
      </c>
      <c r="AL64" s="362">
        <v>2</v>
      </c>
      <c r="AM64" s="362">
        <v>2</v>
      </c>
      <c r="AN64" s="362">
        <v>2</v>
      </c>
      <c r="AO64" s="362">
        <v>2</v>
      </c>
      <c r="AP64" s="362"/>
      <c r="AQ64" s="362"/>
      <c r="AR64" s="364"/>
      <c r="AS64" s="370"/>
      <c r="AT64" s="371"/>
      <c r="AU64" s="371"/>
      <c r="AV64" s="371"/>
      <c r="AW64" s="371"/>
      <c r="AX64" s="371"/>
      <c r="AY64" s="371"/>
      <c r="AZ64" s="371"/>
      <c r="BA64" s="371"/>
      <c r="BB64" s="371"/>
      <c r="BC64" s="371"/>
      <c r="BD64" s="423"/>
      <c r="BE64" s="358">
        <f t="shared" si="9"/>
        <v>30</v>
      </c>
      <c r="BF64" s="428">
        <f t="shared" si="7"/>
        <v>30</v>
      </c>
    </row>
    <row r="65" spans="1:58" ht="24.75" outlineLevel="1" thickBot="1">
      <c r="A65" s="479" t="s">
        <v>129</v>
      </c>
      <c r="B65" s="474" t="s">
        <v>352</v>
      </c>
      <c r="C65" s="422">
        <f t="shared" si="4"/>
        <v>0</v>
      </c>
      <c r="D65" s="352">
        <f t="shared" si="8"/>
        <v>0</v>
      </c>
      <c r="E65" s="367"/>
      <c r="F65" s="365"/>
      <c r="G65" s="365"/>
      <c r="H65" s="362"/>
      <c r="I65" s="362"/>
      <c r="J65" s="362"/>
      <c r="K65" s="362"/>
      <c r="L65" s="362"/>
      <c r="M65" s="362"/>
      <c r="N65" s="362"/>
      <c r="O65" s="362"/>
      <c r="P65" s="362"/>
      <c r="Q65" s="362"/>
      <c r="R65" s="361"/>
      <c r="S65" s="365"/>
      <c r="T65" s="365"/>
      <c r="U65" s="361"/>
      <c r="V65" s="371"/>
      <c r="W65" s="371"/>
      <c r="X65" s="362"/>
      <c r="Y65" s="362"/>
      <c r="Z65" s="362"/>
      <c r="AA65" s="362"/>
      <c r="AB65" s="362"/>
      <c r="AC65" s="365"/>
      <c r="AD65" s="362"/>
      <c r="AE65" s="362"/>
      <c r="AF65" s="365"/>
      <c r="AG65" s="851"/>
      <c r="AH65" s="735"/>
      <c r="AI65" s="735"/>
      <c r="AJ65" s="735"/>
      <c r="AK65" s="367"/>
      <c r="AL65" s="362"/>
      <c r="AM65" s="362"/>
      <c r="AN65" s="732"/>
      <c r="AO65" s="732"/>
      <c r="AP65" s="732"/>
      <c r="AQ65" s="362"/>
      <c r="AR65" s="364"/>
      <c r="AS65" s="370"/>
      <c r="AT65" s="371"/>
      <c r="AU65" s="371"/>
      <c r="AV65" s="371"/>
      <c r="AW65" s="371"/>
      <c r="AX65" s="371"/>
      <c r="AY65" s="371"/>
      <c r="AZ65" s="371"/>
      <c r="BA65" s="371"/>
      <c r="BB65" s="371"/>
      <c r="BC65" s="371"/>
      <c r="BD65" s="423"/>
      <c r="BE65" s="358">
        <f t="shared" si="9"/>
        <v>0</v>
      </c>
      <c r="BF65" s="428">
        <f t="shared" si="7"/>
        <v>0</v>
      </c>
    </row>
    <row r="66" spans="1:58" ht="36.75" outlineLevel="1" thickBot="1">
      <c r="A66" s="479" t="s">
        <v>130</v>
      </c>
      <c r="B66" s="474" t="s">
        <v>119</v>
      </c>
      <c r="C66" s="422">
        <f t="shared" si="4"/>
        <v>0</v>
      </c>
      <c r="D66" s="352">
        <f t="shared" si="8"/>
        <v>0</v>
      </c>
      <c r="E66" s="367"/>
      <c r="F66" s="365"/>
      <c r="G66" s="365"/>
      <c r="H66" s="362"/>
      <c r="I66" s="362"/>
      <c r="J66" s="362"/>
      <c r="K66" s="362"/>
      <c r="L66" s="362"/>
      <c r="M66" s="362"/>
      <c r="N66" s="362"/>
      <c r="O66" s="362"/>
      <c r="P66" s="362"/>
      <c r="Q66" s="362"/>
      <c r="R66" s="361"/>
      <c r="S66" s="365"/>
      <c r="T66" s="365"/>
      <c r="U66" s="361"/>
      <c r="V66" s="371"/>
      <c r="W66" s="371"/>
      <c r="X66" s="362"/>
      <c r="Y66" s="362"/>
      <c r="Z66" s="362"/>
      <c r="AA66" s="362"/>
      <c r="AB66" s="362"/>
      <c r="AC66" s="365"/>
      <c r="AD66" s="362"/>
      <c r="AE66" s="362"/>
      <c r="AF66" s="365"/>
      <c r="AG66" s="851"/>
      <c r="AH66" s="735"/>
      <c r="AI66" s="735"/>
      <c r="AJ66" s="735"/>
      <c r="AK66" s="367"/>
      <c r="AL66" s="362"/>
      <c r="AM66" s="362"/>
      <c r="AN66" s="732"/>
      <c r="AO66" s="732"/>
      <c r="AP66" s="732"/>
      <c r="AQ66" s="362"/>
      <c r="AR66" s="364"/>
      <c r="AS66" s="370"/>
      <c r="AT66" s="371"/>
      <c r="AU66" s="371"/>
      <c r="AV66" s="371"/>
      <c r="AW66" s="371"/>
      <c r="AX66" s="371"/>
      <c r="AY66" s="371"/>
      <c r="AZ66" s="371"/>
      <c r="BA66" s="371"/>
      <c r="BB66" s="371"/>
      <c r="BC66" s="371"/>
      <c r="BD66" s="423"/>
      <c r="BE66" s="358">
        <f t="shared" si="9"/>
        <v>0</v>
      </c>
      <c r="BF66" s="428">
        <f t="shared" si="7"/>
        <v>0</v>
      </c>
    </row>
    <row r="67" spans="1:58" ht="24.75" outlineLevel="1" thickBot="1">
      <c r="A67" s="479" t="s">
        <v>131</v>
      </c>
      <c r="B67" s="474" t="s">
        <v>120</v>
      </c>
      <c r="C67" s="422">
        <f t="shared" si="4"/>
        <v>0</v>
      </c>
      <c r="D67" s="352">
        <f t="shared" si="8"/>
        <v>0</v>
      </c>
      <c r="E67" s="367"/>
      <c r="F67" s="365"/>
      <c r="G67" s="365"/>
      <c r="H67" s="362"/>
      <c r="I67" s="362"/>
      <c r="J67" s="362"/>
      <c r="K67" s="362"/>
      <c r="L67" s="362"/>
      <c r="M67" s="362"/>
      <c r="N67" s="362"/>
      <c r="O67" s="362"/>
      <c r="P67" s="362"/>
      <c r="Q67" s="362"/>
      <c r="R67" s="361"/>
      <c r="S67" s="365"/>
      <c r="T67" s="365"/>
      <c r="U67" s="361"/>
      <c r="V67" s="371"/>
      <c r="W67" s="371"/>
      <c r="X67" s="362"/>
      <c r="Y67" s="362"/>
      <c r="Z67" s="362"/>
      <c r="AA67" s="362"/>
      <c r="AB67" s="362"/>
      <c r="AC67" s="365"/>
      <c r="AD67" s="362"/>
      <c r="AE67" s="362"/>
      <c r="AF67" s="365"/>
      <c r="AG67" s="851"/>
      <c r="AH67" s="735"/>
      <c r="AI67" s="735"/>
      <c r="AJ67" s="735"/>
      <c r="AK67" s="367"/>
      <c r="AL67" s="362"/>
      <c r="AM67" s="362"/>
      <c r="AN67" s="732"/>
      <c r="AO67" s="732"/>
      <c r="AP67" s="732"/>
      <c r="AQ67" s="362"/>
      <c r="AR67" s="364"/>
      <c r="AS67" s="370"/>
      <c r="AT67" s="371"/>
      <c r="AU67" s="371"/>
      <c r="AV67" s="371"/>
      <c r="AW67" s="371"/>
      <c r="AX67" s="371"/>
      <c r="AY67" s="371"/>
      <c r="AZ67" s="371"/>
      <c r="BA67" s="371"/>
      <c r="BB67" s="371"/>
      <c r="BC67" s="371"/>
      <c r="BD67" s="423"/>
      <c r="BE67" s="358">
        <f t="shared" si="9"/>
        <v>0</v>
      </c>
      <c r="BF67" s="428">
        <f t="shared" si="7"/>
        <v>0</v>
      </c>
    </row>
    <row r="68" spans="1:58" ht="36.75" outlineLevel="1" thickBot="1">
      <c r="A68" s="479" t="s">
        <v>214</v>
      </c>
      <c r="B68" s="474" t="s">
        <v>215</v>
      </c>
      <c r="C68" s="422">
        <f t="shared" si="4"/>
        <v>0</v>
      </c>
      <c r="D68" s="352">
        <f t="shared" si="8"/>
        <v>0</v>
      </c>
      <c r="E68" s="367"/>
      <c r="F68" s="365"/>
      <c r="G68" s="365"/>
      <c r="H68" s="362"/>
      <c r="I68" s="362"/>
      <c r="J68" s="362"/>
      <c r="K68" s="362"/>
      <c r="L68" s="362"/>
      <c r="M68" s="362"/>
      <c r="N68" s="362"/>
      <c r="O68" s="362"/>
      <c r="P68" s="362"/>
      <c r="Q68" s="362"/>
      <c r="R68" s="361"/>
      <c r="S68" s="365"/>
      <c r="T68" s="365"/>
      <c r="U68" s="361"/>
      <c r="V68" s="371"/>
      <c r="W68" s="371"/>
      <c r="X68" s="362"/>
      <c r="Y68" s="362"/>
      <c r="Z68" s="362"/>
      <c r="AA68" s="362"/>
      <c r="AB68" s="362"/>
      <c r="AC68" s="365"/>
      <c r="AD68" s="362"/>
      <c r="AE68" s="362"/>
      <c r="AF68" s="365"/>
      <c r="AG68" s="851"/>
      <c r="AH68" s="735"/>
      <c r="AI68" s="735"/>
      <c r="AJ68" s="735"/>
      <c r="AK68" s="367"/>
      <c r="AL68" s="362"/>
      <c r="AM68" s="362"/>
      <c r="AN68" s="732"/>
      <c r="AO68" s="732"/>
      <c r="AP68" s="732"/>
      <c r="AQ68" s="362"/>
      <c r="AR68" s="364"/>
      <c r="AS68" s="370"/>
      <c r="AT68" s="371"/>
      <c r="AU68" s="371"/>
      <c r="AV68" s="371"/>
      <c r="AW68" s="371"/>
      <c r="AX68" s="371"/>
      <c r="AY68" s="371"/>
      <c r="AZ68" s="371"/>
      <c r="BA68" s="371"/>
      <c r="BB68" s="371"/>
      <c r="BC68" s="371"/>
      <c r="BD68" s="423"/>
      <c r="BE68" s="358">
        <f t="shared" si="9"/>
        <v>0</v>
      </c>
      <c r="BF68" s="428">
        <f t="shared" si="7"/>
        <v>0</v>
      </c>
    </row>
    <row r="69" spans="1:58" ht="12.75" outlineLevel="1" thickBot="1">
      <c r="A69" s="479" t="s">
        <v>257</v>
      </c>
      <c r="B69" s="474" t="s">
        <v>258</v>
      </c>
      <c r="C69" s="422">
        <f t="shared" si="4"/>
        <v>0</v>
      </c>
      <c r="D69" s="352">
        <f t="shared" si="8"/>
        <v>0</v>
      </c>
      <c r="E69" s="367"/>
      <c r="F69" s="365"/>
      <c r="G69" s="365"/>
      <c r="H69" s="362"/>
      <c r="I69" s="362"/>
      <c r="J69" s="362"/>
      <c r="K69" s="362"/>
      <c r="L69" s="362"/>
      <c r="M69" s="362"/>
      <c r="N69" s="362"/>
      <c r="O69" s="362"/>
      <c r="P69" s="362"/>
      <c r="Q69" s="362"/>
      <c r="R69" s="361"/>
      <c r="S69" s="365"/>
      <c r="T69" s="365"/>
      <c r="U69" s="361"/>
      <c r="V69" s="371"/>
      <c r="W69" s="371"/>
      <c r="X69" s="362"/>
      <c r="Y69" s="362"/>
      <c r="Z69" s="362"/>
      <c r="AA69" s="362"/>
      <c r="AB69" s="362"/>
      <c r="AC69" s="365"/>
      <c r="AD69" s="362"/>
      <c r="AE69" s="362"/>
      <c r="AF69" s="365"/>
      <c r="AG69" s="851"/>
      <c r="AH69" s="735"/>
      <c r="AI69" s="735"/>
      <c r="AJ69" s="735"/>
      <c r="AK69" s="367"/>
      <c r="AL69" s="362"/>
      <c r="AM69" s="362"/>
      <c r="AN69" s="732"/>
      <c r="AO69" s="732"/>
      <c r="AP69" s="732"/>
      <c r="AQ69" s="362"/>
      <c r="AR69" s="364"/>
      <c r="AS69" s="370"/>
      <c r="AT69" s="371"/>
      <c r="AU69" s="371"/>
      <c r="AV69" s="371"/>
      <c r="AW69" s="371"/>
      <c r="AX69" s="371"/>
      <c r="AY69" s="371"/>
      <c r="AZ69" s="371"/>
      <c r="BA69" s="371"/>
      <c r="BB69" s="371"/>
      <c r="BC69" s="371"/>
      <c r="BD69" s="423"/>
      <c r="BE69" s="358">
        <f t="shared" si="9"/>
        <v>0</v>
      </c>
      <c r="BF69" s="428">
        <f t="shared" si="7"/>
        <v>0</v>
      </c>
    </row>
    <row r="70" spans="1:58" ht="24.75" outlineLevel="1" thickBot="1">
      <c r="A70" s="552" t="s">
        <v>362</v>
      </c>
      <c r="B70" s="474" t="s">
        <v>406</v>
      </c>
      <c r="C70" s="422">
        <f t="shared" si="4"/>
        <v>36</v>
      </c>
      <c r="D70" s="352">
        <f t="shared" si="8"/>
        <v>0</v>
      </c>
      <c r="E70" s="414"/>
      <c r="F70" s="378"/>
      <c r="G70" s="378"/>
      <c r="H70" s="376"/>
      <c r="I70" s="376"/>
      <c r="J70" s="376"/>
      <c r="K70" s="376"/>
      <c r="L70" s="376"/>
      <c r="M70" s="376"/>
      <c r="N70" s="376"/>
      <c r="O70" s="376"/>
      <c r="P70" s="376"/>
      <c r="Q70" s="376"/>
      <c r="R70" s="375"/>
      <c r="S70" s="378"/>
      <c r="T70" s="378"/>
      <c r="U70" s="375"/>
      <c r="V70" s="366"/>
      <c r="W70" s="366"/>
      <c r="X70" s="376"/>
      <c r="Y70" s="376"/>
      <c r="Z70" s="376"/>
      <c r="AA70" s="376"/>
      <c r="AB70" s="376"/>
      <c r="AC70" s="378"/>
      <c r="AD70" s="376"/>
      <c r="AE70" s="376"/>
      <c r="AF70" s="378"/>
      <c r="AG70" s="847"/>
      <c r="AH70" s="735"/>
      <c r="AI70" s="735"/>
      <c r="AJ70" s="735"/>
      <c r="AK70" s="414"/>
      <c r="AL70" s="376"/>
      <c r="AM70" s="376"/>
      <c r="AN70" s="376"/>
      <c r="AO70" s="376"/>
      <c r="AP70" s="376"/>
      <c r="AQ70" s="376"/>
      <c r="AR70" s="629">
        <v>36</v>
      </c>
      <c r="AS70" s="379" t="s">
        <v>414</v>
      </c>
      <c r="AT70" s="366"/>
      <c r="AU70" s="366"/>
      <c r="AV70" s="366"/>
      <c r="AW70" s="366"/>
      <c r="AX70" s="366"/>
      <c r="AY70" s="366"/>
      <c r="AZ70" s="366"/>
      <c r="BA70" s="366"/>
      <c r="BB70" s="366"/>
      <c r="BC70" s="366"/>
      <c r="BD70" s="372"/>
      <c r="BE70" s="358">
        <f t="shared" si="9"/>
        <v>36</v>
      </c>
      <c r="BF70" s="428">
        <f t="shared" si="7"/>
        <v>36</v>
      </c>
    </row>
    <row r="71" spans="1:58" ht="72.75" outlineLevel="1" thickBot="1">
      <c r="A71" s="555" t="s">
        <v>363</v>
      </c>
      <c r="B71" s="474" t="s">
        <v>407</v>
      </c>
      <c r="C71" s="415">
        <f t="shared" si="4"/>
        <v>0</v>
      </c>
      <c r="D71" s="352">
        <f t="shared" si="8"/>
        <v>0</v>
      </c>
      <c r="E71" s="417"/>
      <c r="F71" s="386"/>
      <c r="G71" s="386"/>
      <c r="H71" s="384"/>
      <c r="I71" s="384"/>
      <c r="J71" s="384"/>
      <c r="K71" s="384"/>
      <c r="L71" s="384"/>
      <c r="M71" s="384"/>
      <c r="N71" s="384"/>
      <c r="O71" s="384"/>
      <c r="P71" s="384"/>
      <c r="Q71" s="384"/>
      <c r="R71" s="383"/>
      <c r="S71" s="386"/>
      <c r="T71" s="386"/>
      <c r="U71" s="383"/>
      <c r="V71" s="387"/>
      <c r="W71" s="387"/>
      <c r="X71" s="384"/>
      <c r="Y71" s="384"/>
      <c r="Z71" s="384"/>
      <c r="AA71" s="384"/>
      <c r="AB71" s="384"/>
      <c r="AC71" s="386"/>
      <c r="AD71" s="384"/>
      <c r="AE71" s="384"/>
      <c r="AF71" s="386"/>
      <c r="AG71" s="850"/>
      <c r="AH71" s="752"/>
      <c r="AI71" s="752"/>
      <c r="AJ71" s="752"/>
      <c r="AK71" s="417"/>
      <c r="AL71" s="384"/>
      <c r="AM71" s="384"/>
      <c r="AN71" s="384"/>
      <c r="AO71" s="384"/>
      <c r="AP71" s="384"/>
      <c r="AQ71" s="384"/>
      <c r="AR71" s="385"/>
      <c r="AS71" s="388"/>
      <c r="AT71" s="387"/>
      <c r="AU71" s="387"/>
      <c r="AV71" s="387"/>
      <c r="AW71" s="387"/>
      <c r="AX71" s="387"/>
      <c r="AY71" s="387"/>
      <c r="AZ71" s="387"/>
      <c r="BA71" s="387"/>
      <c r="BB71" s="387"/>
      <c r="BC71" s="387"/>
      <c r="BD71" s="389"/>
      <c r="BE71" s="358">
        <f t="shared" si="9"/>
        <v>0</v>
      </c>
      <c r="BF71" s="428">
        <f t="shared" si="7"/>
        <v>0</v>
      </c>
    </row>
    <row r="72" spans="1:58" ht="51.75" outlineLevel="1" thickBot="1">
      <c r="A72" s="487" t="s">
        <v>121</v>
      </c>
      <c r="B72" s="526" t="s">
        <v>198</v>
      </c>
      <c r="C72" s="415">
        <f t="shared" si="4"/>
        <v>0</v>
      </c>
      <c r="D72" s="352">
        <f t="shared" si="8"/>
        <v>0</v>
      </c>
      <c r="E72" s="416"/>
      <c r="F72" s="401"/>
      <c r="G72" s="401"/>
      <c r="H72" s="403"/>
      <c r="I72" s="403"/>
      <c r="J72" s="403"/>
      <c r="K72" s="403"/>
      <c r="L72" s="403"/>
      <c r="M72" s="403"/>
      <c r="N72" s="403"/>
      <c r="O72" s="403"/>
      <c r="P72" s="403"/>
      <c r="Q72" s="403"/>
      <c r="R72" s="419"/>
      <c r="S72" s="401"/>
      <c r="T72" s="401"/>
      <c r="U72" s="419"/>
      <c r="V72" s="402"/>
      <c r="W72" s="402"/>
      <c r="X72" s="403"/>
      <c r="Y72" s="403"/>
      <c r="Z72" s="403"/>
      <c r="AA72" s="403"/>
      <c r="AB72" s="403"/>
      <c r="AC72" s="401"/>
      <c r="AD72" s="403"/>
      <c r="AE72" s="403"/>
      <c r="AF72" s="401"/>
      <c r="AG72" s="852"/>
      <c r="AH72" s="753"/>
      <c r="AI72" s="753"/>
      <c r="AJ72" s="753"/>
      <c r="AK72" s="416"/>
      <c r="AL72" s="403"/>
      <c r="AM72" s="403"/>
      <c r="AN72" s="738"/>
      <c r="AO72" s="738"/>
      <c r="AP72" s="738"/>
      <c r="AQ72" s="403"/>
      <c r="AR72" s="400"/>
      <c r="AS72" s="404"/>
      <c r="AT72" s="402"/>
      <c r="AU72" s="402"/>
      <c r="AV72" s="402"/>
      <c r="AW72" s="402"/>
      <c r="AX72" s="402"/>
      <c r="AY72" s="402"/>
      <c r="AZ72" s="402"/>
      <c r="BA72" s="402"/>
      <c r="BB72" s="402"/>
      <c r="BC72" s="402"/>
      <c r="BD72" s="405"/>
      <c r="BE72" s="358">
        <f t="shared" si="9"/>
        <v>0</v>
      </c>
      <c r="BF72" s="428">
        <f t="shared" si="7"/>
        <v>0</v>
      </c>
    </row>
    <row r="73" spans="1:58" ht="72.75" outlineLevel="1" thickBot="1">
      <c r="A73" s="479" t="s">
        <v>122</v>
      </c>
      <c r="B73" s="478" t="s">
        <v>389</v>
      </c>
      <c r="C73" s="413">
        <f t="shared" si="4"/>
        <v>0</v>
      </c>
      <c r="D73" s="352">
        <f t="shared" si="8"/>
        <v>0</v>
      </c>
      <c r="E73" s="414"/>
      <c r="F73" s="378"/>
      <c r="G73" s="378"/>
      <c r="H73" s="376"/>
      <c r="I73" s="376"/>
      <c r="J73" s="376"/>
      <c r="K73" s="376"/>
      <c r="L73" s="376"/>
      <c r="M73" s="376"/>
      <c r="N73" s="376"/>
      <c r="O73" s="376"/>
      <c r="P73" s="376"/>
      <c r="Q73" s="376"/>
      <c r="R73" s="375"/>
      <c r="S73" s="378"/>
      <c r="T73" s="378"/>
      <c r="U73" s="375"/>
      <c r="V73" s="366"/>
      <c r="W73" s="366"/>
      <c r="X73" s="376"/>
      <c r="Y73" s="376"/>
      <c r="Z73" s="376"/>
      <c r="AA73" s="376"/>
      <c r="AB73" s="376"/>
      <c r="AC73" s="378"/>
      <c r="AD73" s="376"/>
      <c r="AE73" s="376"/>
      <c r="AF73" s="378"/>
      <c r="AG73" s="847"/>
      <c r="AH73" s="735"/>
      <c r="AI73" s="735"/>
      <c r="AJ73" s="735"/>
      <c r="AK73" s="414"/>
      <c r="AL73" s="376"/>
      <c r="AM73" s="376"/>
      <c r="AN73" s="696"/>
      <c r="AO73" s="696"/>
      <c r="AP73" s="696"/>
      <c r="AQ73" s="376"/>
      <c r="AR73" s="377"/>
      <c r="AS73" s="379"/>
      <c r="AT73" s="366"/>
      <c r="AU73" s="366"/>
      <c r="AV73" s="366"/>
      <c r="AW73" s="366"/>
      <c r="AX73" s="366"/>
      <c r="AY73" s="366"/>
      <c r="AZ73" s="366"/>
      <c r="BA73" s="366"/>
      <c r="BB73" s="366"/>
      <c r="BC73" s="366"/>
      <c r="BD73" s="372"/>
      <c r="BE73" s="358">
        <f t="shared" si="9"/>
        <v>0</v>
      </c>
      <c r="BF73" s="428">
        <f t="shared" si="7"/>
        <v>0</v>
      </c>
    </row>
    <row r="74" spans="1:58" ht="72.75" outlineLevel="1" thickBot="1">
      <c r="A74" s="557" t="s">
        <v>364</v>
      </c>
      <c r="B74" s="478" t="s">
        <v>408</v>
      </c>
      <c r="C74" s="413">
        <f t="shared" si="4"/>
        <v>0</v>
      </c>
      <c r="D74" s="352">
        <f t="shared" si="8"/>
        <v>0</v>
      </c>
      <c r="E74" s="417"/>
      <c r="F74" s="386"/>
      <c r="G74" s="386"/>
      <c r="H74" s="384"/>
      <c r="I74" s="384"/>
      <c r="J74" s="384"/>
      <c r="K74" s="384"/>
      <c r="L74" s="384"/>
      <c r="M74" s="384"/>
      <c r="N74" s="384"/>
      <c r="O74" s="384"/>
      <c r="P74" s="384"/>
      <c r="Q74" s="384"/>
      <c r="R74" s="383"/>
      <c r="S74" s="386"/>
      <c r="T74" s="386"/>
      <c r="U74" s="383"/>
      <c r="V74" s="387"/>
      <c r="W74" s="387"/>
      <c r="X74" s="384"/>
      <c r="Y74" s="384"/>
      <c r="Z74" s="384"/>
      <c r="AA74" s="384"/>
      <c r="AB74" s="384"/>
      <c r="AC74" s="386"/>
      <c r="AD74" s="384"/>
      <c r="AE74" s="384"/>
      <c r="AF74" s="386"/>
      <c r="AG74" s="850"/>
      <c r="AH74" s="743"/>
      <c r="AI74" s="743"/>
      <c r="AJ74" s="743"/>
      <c r="AK74" s="417"/>
      <c r="AL74" s="384"/>
      <c r="AM74" s="384"/>
      <c r="AN74" s="384"/>
      <c r="AO74" s="384"/>
      <c r="AP74" s="384"/>
      <c r="AQ74" s="384"/>
      <c r="AR74" s="385"/>
      <c r="AS74" s="388"/>
      <c r="AT74" s="387"/>
      <c r="AU74" s="387"/>
      <c r="AV74" s="387"/>
      <c r="AW74" s="387"/>
      <c r="AX74" s="387"/>
      <c r="AY74" s="387"/>
      <c r="AZ74" s="387"/>
      <c r="BA74" s="387"/>
      <c r="BB74" s="387"/>
      <c r="BC74" s="387"/>
      <c r="BD74" s="389"/>
      <c r="BE74" s="358">
        <f t="shared" si="9"/>
        <v>0</v>
      </c>
      <c r="BF74" s="359">
        <f t="shared" si="7"/>
        <v>0</v>
      </c>
    </row>
    <row r="75" spans="1:58" ht="24.75" outlineLevel="1" thickBot="1">
      <c r="A75" s="486" t="s">
        <v>124</v>
      </c>
      <c r="B75" s="477" t="s">
        <v>125</v>
      </c>
      <c r="C75" s="429">
        <f t="shared" si="4"/>
        <v>0</v>
      </c>
      <c r="D75" s="352">
        <f t="shared" si="8"/>
        <v>0</v>
      </c>
      <c r="E75" s="430"/>
      <c r="F75" s="401"/>
      <c r="G75" s="401"/>
      <c r="H75" s="419"/>
      <c r="I75" s="403"/>
      <c r="J75" s="403"/>
      <c r="K75" s="403"/>
      <c r="L75" s="403"/>
      <c r="M75" s="403"/>
      <c r="N75" s="403"/>
      <c r="O75" s="403"/>
      <c r="P75" s="403"/>
      <c r="Q75" s="419"/>
      <c r="R75" s="419"/>
      <c r="S75" s="401"/>
      <c r="T75" s="401"/>
      <c r="U75" s="419"/>
      <c r="V75" s="402"/>
      <c r="W75" s="402"/>
      <c r="X75" s="403"/>
      <c r="Y75" s="403"/>
      <c r="Z75" s="403"/>
      <c r="AA75" s="403"/>
      <c r="AB75" s="403"/>
      <c r="AC75" s="401"/>
      <c r="AD75" s="403"/>
      <c r="AE75" s="738"/>
      <c r="AF75" s="401"/>
      <c r="AG75" s="852"/>
      <c r="AH75" s="750"/>
      <c r="AI75" s="750"/>
      <c r="AJ75" s="750"/>
      <c r="AK75" s="416"/>
      <c r="AL75" s="403"/>
      <c r="AM75" s="738"/>
      <c r="AN75" s="738"/>
      <c r="AO75" s="738"/>
      <c r="AP75" s="738"/>
      <c r="AQ75" s="419"/>
      <c r="AR75" s="400"/>
      <c r="AS75" s="404"/>
      <c r="AT75" s="402"/>
      <c r="AU75" s="402"/>
      <c r="AV75" s="402"/>
      <c r="AW75" s="402"/>
      <c r="AX75" s="402"/>
      <c r="AY75" s="402"/>
      <c r="AZ75" s="402"/>
      <c r="BA75" s="402"/>
      <c r="BB75" s="402"/>
      <c r="BC75" s="402"/>
      <c r="BD75" s="405"/>
      <c r="BE75" s="358">
        <f t="shared" si="9"/>
        <v>0</v>
      </c>
      <c r="BF75" s="359">
        <f t="shared" si="7"/>
        <v>0</v>
      </c>
    </row>
    <row r="76" spans="1:58" ht="48.75" outlineLevel="1" thickBot="1">
      <c r="A76" s="480" t="s">
        <v>126</v>
      </c>
      <c r="B76" s="478" t="s">
        <v>127</v>
      </c>
      <c r="C76" s="429">
        <f t="shared" si="4"/>
        <v>0</v>
      </c>
      <c r="D76" s="352">
        <f t="shared" si="8"/>
        <v>0</v>
      </c>
      <c r="E76" s="431"/>
      <c r="F76" s="378"/>
      <c r="G76" s="378"/>
      <c r="H76" s="375"/>
      <c r="I76" s="376"/>
      <c r="J76" s="376"/>
      <c r="K76" s="376"/>
      <c r="L76" s="376"/>
      <c r="M76" s="376"/>
      <c r="N76" s="376"/>
      <c r="O76" s="376"/>
      <c r="P76" s="376"/>
      <c r="Q76" s="375"/>
      <c r="R76" s="375"/>
      <c r="S76" s="378"/>
      <c r="T76" s="378"/>
      <c r="U76" s="375"/>
      <c r="V76" s="366"/>
      <c r="W76" s="366"/>
      <c r="X76" s="376"/>
      <c r="Y76" s="376"/>
      <c r="Z76" s="376"/>
      <c r="AA76" s="376"/>
      <c r="AB76" s="376"/>
      <c r="AC76" s="378"/>
      <c r="AD76" s="376"/>
      <c r="AE76" s="696"/>
      <c r="AF76" s="378"/>
      <c r="AG76" s="847"/>
      <c r="AH76" s="735"/>
      <c r="AI76" s="735"/>
      <c r="AJ76" s="735"/>
      <c r="AK76" s="414"/>
      <c r="AL76" s="376"/>
      <c r="AM76" s="696"/>
      <c r="AN76" s="696"/>
      <c r="AO76" s="696"/>
      <c r="AP76" s="696"/>
      <c r="AQ76" s="375"/>
      <c r="AR76" s="377"/>
      <c r="AS76" s="379"/>
      <c r="AT76" s="366"/>
      <c r="AU76" s="366"/>
      <c r="AV76" s="366"/>
      <c r="AW76" s="366"/>
      <c r="AX76" s="366"/>
      <c r="AY76" s="366"/>
      <c r="AZ76" s="366"/>
      <c r="BA76" s="366"/>
      <c r="BB76" s="366"/>
      <c r="BC76" s="366"/>
      <c r="BD76" s="372"/>
      <c r="BE76" s="358">
        <f t="shared" si="9"/>
        <v>0</v>
      </c>
      <c r="BF76" s="359">
        <f t="shared" si="7"/>
        <v>0</v>
      </c>
    </row>
    <row r="77" spans="1:58" ht="34.9" customHeight="1" thickBot="1">
      <c r="A77" s="481" t="s">
        <v>365</v>
      </c>
      <c r="B77" s="475" t="s">
        <v>409</v>
      </c>
      <c r="C77" s="413">
        <f t="shared" ref="C77" si="10">SUM(E77:BD77)</f>
        <v>0</v>
      </c>
      <c r="D77" s="352">
        <f t="shared" si="8"/>
        <v>0</v>
      </c>
      <c r="E77" s="417"/>
      <c r="F77" s="386"/>
      <c r="G77" s="386"/>
      <c r="H77" s="384"/>
      <c r="I77" s="384"/>
      <c r="J77" s="384"/>
      <c r="K77" s="384"/>
      <c r="L77" s="384"/>
      <c r="M77" s="384"/>
      <c r="N77" s="384"/>
      <c r="O77" s="384"/>
      <c r="P77" s="384"/>
      <c r="Q77" s="384"/>
      <c r="R77" s="383"/>
      <c r="S77" s="386"/>
      <c r="T77" s="386"/>
      <c r="U77" s="383"/>
      <c r="V77" s="387"/>
      <c r="W77" s="387"/>
      <c r="X77" s="384"/>
      <c r="Y77" s="384"/>
      <c r="Z77" s="384"/>
      <c r="AA77" s="384"/>
      <c r="AB77" s="384"/>
      <c r="AC77" s="386"/>
      <c r="AD77" s="384"/>
      <c r="AE77" s="384"/>
      <c r="AF77" s="386"/>
      <c r="AG77" s="850"/>
      <c r="AH77" s="752"/>
      <c r="AI77" s="743"/>
      <c r="AJ77" s="743"/>
      <c r="AK77" s="417"/>
      <c r="AL77" s="384"/>
      <c r="AM77" s="384"/>
      <c r="AN77" s="384"/>
      <c r="AO77" s="384"/>
      <c r="AP77" s="384"/>
      <c r="AQ77" s="384"/>
      <c r="AR77" s="385"/>
      <c r="AS77" s="388"/>
      <c r="AT77" s="387"/>
      <c r="AU77" s="387"/>
      <c r="AV77" s="387"/>
      <c r="AW77" s="387"/>
      <c r="AX77" s="387"/>
      <c r="AY77" s="387"/>
      <c r="AZ77" s="387"/>
      <c r="BA77" s="387"/>
      <c r="BB77" s="387"/>
      <c r="BC77" s="387"/>
      <c r="BD77" s="389"/>
      <c r="BE77" s="358">
        <f t="shared" si="9"/>
        <v>0</v>
      </c>
      <c r="BF77" s="359">
        <f t="shared" si="7"/>
        <v>0</v>
      </c>
    </row>
    <row r="78" spans="1:58">
      <c r="A78" s="484"/>
      <c r="AD78" s="755"/>
      <c r="AE78" s="755"/>
      <c r="AF78" s="755"/>
      <c r="AG78" s="755"/>
      <c r="AH78" s="756"/>
      <c r="AI78" s="755"/>
      <c r="AJ78" s="755"/>
      <c r="AK78" s="755"/>
      <c r="AL78" s="755"/>
      <c r="AM78" s="755"/>
      <c r="AN78" s="755"/>
      <c r="AO78" s="755"/>
      <c r="AP78" s="755"/>
      <c r="BE78" s="432"/>
      <c r="BF78" s="432"/>
    </row>
    <row r="79" spans="1:58" ht="14.25">
      <c r="D79" s="433"/>
      <c r="E79" s="349" t="s">
        <v>353</v>
      </c>
      <c r="H79" s="527"/>
      <c r="I79" s="349" t="s">
        <v>354</v>
      </c>
      <c r="K79" s="435"/>
      <c r="L79" s="349" t="s">
        <v>355</v>
      </c>
      <c r="Q79" s="436"/>
      <c r="R79" s="349" t="s">
        <v>356</v>
      </c>
      <c r="Z79" s="649"/>
      <c r="AA79" s="349" t="s">
        <v>420</v>
      </c>
      <c r="AC79" s="636"/>
      <c r="AD79" s="755" t="s">
        <v>422</v>
      </c>
      <c r="AE79" s="755"/>
      <c r="AF79" s="755"/>
      <c r="AG79" s="650"/>
      <c r="AH79" s="755" t="s">
        <v>418</v>
      </c>
      <c r="AI79" s="755"/>
      <c r="AJ79" s="760"/>
      <c r="AK79" s="760"/>
      <c r="AL79" s="760"/>
      <c r="AM79" s="760"/>
      <c r="AN79" s="760"/>
      <c r="AO79" s="760"/>
      <c r="AP79" s="761" t="s">
        <v>439</v>
      </c>
      <c r="AQ79" s="349" t="s">
        <v>441</v>
      </c>
      <c r="AV79" s="349"/>
      <c r="BE79" s="432"/>
      <c r="BF79" s="432"/>
    </row>
    <row r="80" spans="1:58">
      <c r="C80" s="437"/>
      <c r="BE80" s="432"/>
      <c r="BF80" s="432"/>
    </row>
    <row r="81" spans="57:58">
      <c r="BE81" s="432"/>
      <c r="BF81" s="432"/>
    </row>
    <row r="82" spans="57:58">
      <c r="BE82" s="432"/>
      <c r="BF82" s="432"/>
    </row>
    <row r="83" spans="57:58" ht="24" customHeight="1">
      <c r="BE83" s="432"/>
      <c r="BF83" s="432"/>
    </row>
    <row r="84" spans="57:58" ht="20.45" customHeight="1">
      <c r="BE84" s="432"/>
      <c r="BF84" s="432"/>
    </row>
    <row r="85" spans="57:58" ht="22.9" customHeight="1">
      <c r="BE85" s="432"/>
      <c r="BF85" s="432"/>
    </row>
    <row r="86" spans="57:58">
      <c r="BE86" s="432"/>
      <c r="BF86" s="432"/>
    </row>
    <row r="87" spans="57:58">
      <c r="BE87" s="432"/>
      <c r="BF87" s="432"/>
    </row>
    <row r="88" spans="57:58">
      <c r="BE88" s="432"/>
      <c r="BF88" s="432"/>
    </row>
    <row r="89" spans="57:58" ht="19.899999999999999" customHeight="1">
      <c r="BE89" s="432"/>
      <c r="BF89" s="432"/>
    </row>
  </sheetData>
  <mergeCells count="34">
    <mergeCell ref="AG10:AG15"/>
    <mergeCell ref="X10:X15"/>
    <mergeCell ref="Y10:Y15"/>
    <mergeCell ref="AP10:AP15"/>
    <mergeCell ref="AQ10:AQ15"/>
    <mergeCell ref="AR10:AR15"/>
    <mergeCell ref="AV3:AV7"/>
    <mergeCell ref="AW3:AY5"/>
    <mergeCell ref="AZ3:AZ7"/>
    <mergeCell ref="BA3:BD5"/>
    <mergeCell ref="BE3:BE7"/>
    <mergeCell ref="BF3:BF7"/>
    <mergeCell ref="AE3:AH5"/>
    <mergeCell ref="AI3:AI7"/>
    <mergeCell ref="AJ3:AL5"/>
    <mergeCell ref="AM3:AM7"/>
    <mergeCell ref="AN3:AQ5"/>
    <mergeCell ref="AR3:AU5"/>
    <mergeCell ref="AD3:AD7"/>
    <mergeCell ref="B1:BB1"/>
    <mergeCell ref="A3:A7"/>
    <mergeCell ref="B3:B7"/>
    <mergeCell ref="C3:C7"/>
    <mergeCell ref="D3:D7"/>
    <mergeCell ref="E3:H5"/>
    <mergeCell ref="I3:I7"/>
    <mergeCell ref="J3:L5"/>
    <mergeCell ref="M3:M7"/>
    <mergeCell ref="N3:Q5"/>
    <mergeCell ref="R3:U5"/>
    <mergeCell ref="V3:V7"/>
    <mergeCell ref="W3:Y5"/>
    <mergeCell ref="Z3:Z7"/>
    <mergeCell ref="AA3:AC5"/>
  </mergeCells>
  <pageMargins left="0.31496062992125984" right="0.19685039370078741" top="0.27559055118110237" bottom="0.51181102362204722" header="0.11811023622047245" footer="0.31496062992125984"/>
  <pageSetup paperSize="9" scale="55" orientation="landscape" horizontalDpi="4294967293" verticalDpi="4294967293" r:id="rId1"/>
  <rowBreaks count="1" manualBreakCount="1">
    <brk id="83" max="16383" man="1"/>
  </rowBreaks>
</worksheet>
</file>

<file path=xl/worksheets/sheet10.xml><?xml version="1.0" encoding="utf-8"?>
<worksheet xmlns="http://schemas.openxmlformats.org/spreadsheetml/2006/main" xmlns:r="http://schemas.openxmlformats.org/officeDocument/2006/relationships">
  <dimension ref="A1:BF93"/>
  <sheetViews>
    <sheetView zoomScale="80" zoomScaleNormal="80" workbookViewId="0">
      <selection activeCell="AK22" sqref="AK22"/>
    </sheetView>
  </sheetViews>
  <sheetFormatPr defaultColWidth="9.140625" defaultRowHeight="12" outlineLevelRow="1"/>
  <cols>
    <col min="1" max="1" width="11" style="349" customWidth="1"/>
    <col min="2" max="2" width="25.7109375" style="349" customWidth="1"/>
    <col min="3" max="3" width="4" style="349" customWidth="1"/>
    <col min="4" max="4" width="4.85546875" style="349" customWidth="1"/>
    <col min="5" max="8" width="3.7109375" style="349" customWidth="1"/>
    <col min="9" max="9" width="3.7109375" style="350" customWidth="1"/>
    <col min="10" max="33" width="3.7109375" style="349" customWidth="1"/>
    <col min="34" max="34" width="5.28515625" style="349" customWidth="1"/>
    <col min="35" max="35" width="4.140625" style="349" customWidth="1"/>
    <col min="36" max="39" width="3.7109375" style="349" customWidth="1"/>
    <col min="40" max="41" width="3.7109375" style="350" customWidth="1"/>
    <col min="42" max="42" width="3.5703125" style="350" customWidth="1"/>
    <col min="43" max="43" width="3.28515625" style="349" customWidth="1"/>
    <col min="44" max="44" width="4.42578125" style="349" customWidth="1"/>
    <col min="45" max="45" width="4" style="349" customWidth="1"/>
    <col min="46" max="46" width="3.42578125" style="349" customWidth="1"/>
    <col min="47" max="47" width="3.140625" style="349" customWidth="1"/>
    <col min="48" max="48" width="3.28515625" style="350" customWidth="1"/>
    <col min="49" max="49" width="3.85546875" style="349" customWidth="1"/>
    <col min="50" max="50" width="3.140625" style="349" customWidth="1"/>
    <col min="51" max="51" width="4" style="349" customWidth="1"/>
    <col min="52" max="52" width="3" style="349" customWidth="1"/>
    <col min="53" max="53" width="2.28515625" style="349" customWidth="1"/>
    <col min="54" max="54" width="3.140625" style="349" customWidth="1"/>
    <col min="55" max="56" width="3.28515625" style="349" customWidth="1"/>
    <col min="57" max="57" width="3.7109375" style="349" customWidth="1"/>
    <col min="58" max="58" width="3.5703125" style="349" customWidth="1"/>
    <col min="59" max="16384" width="9.140625" style="349"/>
  </cols>
  <sheetData>
    <row r="1" spans="1:58" ht="12.75" customHeight="1"/>
    <row r="6" spans="1:58" ht="15.75" customHeight="1">
      <c r="B6" s="912" t="s">
        <v>366</v>
      </c>
      <c r="C6" s="1053"/>
      <c r="D6" s="1053"/>
      <c r="E6" s="1053"/>
      <c r="F6" s="1053"/>
      <c r="G6" s="1053"/>
      <c r="H6" s="1053"/>
      <c r="I6" s="1053"/>
      <c r="J6" s="1053"/>
      <c r="K6" s="1053"/>
      <c r="L6" s="1053"/>
      <c r="M6" s="1053"/>
      <c r="N6" s="1053"/>
      <c r="O6" s="1053"/>
      <c r="P6" s="1053"/>
      <c r="Q6" s="1053"/>
      <c r="R6" s="1053"/>
      <c r="S6" s="1053"/>
      <c r="T6" s="1053"/>
      <c r="U6" s="1053"/>
      <c r="V6" s="1053"/>
      <c r="W6" s="1053"/>
      <c r="X6" s="1053"/>
      <c r="Y6" s="1053"/>
      <c r="Z6" s="1053"/>
      <c r="AA6" s="1053"/>
      <c r="AB6" s="1053"/>
      <c r="AC6" s="1053"/>
      <c r="AD6" s="1053"/>
      <c r="AE6" s="1053"/>
      <c r="AF6" s="1053"/>
      <c r="AG6" s="1053"/>
      <c r="AH6" s="1053"/>
      <c r="AI6" s="1053"/>
      <c r="AJ6" s="1053"/>
      <c r="AK6" s="1053"/>
      <c r="AL6" s="1053"/>
      <c r="AM6" s="1053"/>
      <c r="AN6" s="1053"/>
      <c r="AO6" s="1053"/>
      <c r="AP6" s="1053"/>
      <c r="AQ6" s="1053"/>
      <c r="AR6" s="1053"/>
      <c r="AS6" s="1053"/>
      <c r="AT6" s="1053"/>
      <c r="AU6" s="1053"/>
      <c r="AV6" s="1053"/>
      <c r="AW6" s="1053"/>
      <c r="AX6" s="1053"/>
      <c r="AY6" s="1053"/>
      <c r="AZ6" s="1053"/>
      <c r="BA6" s="1053"/>
      <c r="BB6" s="1053"/>
    </row>
    <row r="7" spans="1:58" ht="12.75" customHeight="1" thickBot="1">
      <c r="B7" s="349" t="s">
        <v>366</v>
      </c>
      <c r="M7" s="1068" t="s">
        <v>453</v>
      </c>
      <c r="N7" s="1068"/>
      <c r="O7" s="1068"/>
      <c r="P7" s="1068"/>
      <c r="Q7" s="1068"/>
      <c r="R7" s="1068"/>
      <c r="S7" s="1068"/>
      <c r="T7" s="1068"/>
      <c r="U7" s="1068"/>
      <c r="V7" s="1068"/>
      <c r="W7" s="1068"/>
      <c r="X7" s="1068"/>
      <c r="Y7" s="1068"/>
      <c r="Z7" s="1068"/>
      <c r="AA7" s="1068"/>
      <c r="AB7" s="1068"/>
      <c r="AC7" s="1068"/>
      <c r="AD7" s="1068"/>
      <c r="AE7" s="1068"/>
      <c r="AF7" s="1068"/>
      <c r="AG7" s="1068"/>
      <c r="AH7" s="1068"/>
      <c r="AI7" s="1068"/>
      <c r="AJ7" s="1068"/>
      <c r="AK7" s="1068"/>
      <c r="AL7" s="1068"/>
      <c r="AM7" s="1068"/>
      <c r="AN7" s="1068"/>
      <c r="AO7" s="1068"/>
      <c r="AP7" s="1068"/>
      <c r="AQ7" s="1068"/>
      <c r="AR7" s="1068"/>
      <c r="AS7" s="1068"/>
    </row>
    <row r="8" spans="1:58" ht="12.75" customHeight="1" thickBot="1">
      <c r="A8" s="1054" t="s">
        <v>358</v>
      </c>
      <c r="B8" s="1057" t="s">
        <v>336</v>
      </c>
      <c r="C8" s="1060" t="s">
        <v>337</v>
      </c>
      <c r="D8" s="1060" t="s">
        <v>338</v>
      </c>
      <c r="E8" s="915" t="s">
        <v>1</v>
      </c>
      <c r="F8" s="916"/>
      <c r="G8" s="916"/>
      <c r="H8" s="917"/>
      <c r="I8" s="924" t="s">
        <v>2</v>
      </c>
      <c r="J8" s="915" t="s">
        <v>3</v>
      </c>
      <c r="K8" s="916"/>
      <c r="L8" s="917"/>
      <c r="M8" s="924" t="s">
        <v>4</v>
      </c>
      <c r="N8" s="915" t="s">
        <v>5</v>
      </c>
      <c r="O8" s="916"/>
      <c r="P8" s="916"/>
      <c r="Q8" s="917"/>
      <c r="R8" s="915" t="s">
        <v>6</v>
      </c>
      <c r="S8" s="916"/>
      <c r="T8" s="916"/>
      <c r="U8" s="917"/>
      <c r="V8" s="924" t="s">
        <v>21</v>
      </c>
      <c r="W8" s="915" t="s">
        <v>8</v>
      </c>
      <c r="X8" s="916"/>
      <c r="Y8" s="917"/>
      <c r="Z8" s="924" t="s">
        <v>7</v>
      </c>
      <c r="AA8" s="916" t="s">
        <v>10</v>
      </c>
      <c r="AB8" s="916"/>
      <c r="AC8" s="917"/>
      <c r="AD8" s="1065" t="s">
        <v>9</v>
      </c>
      <c r="AE8" s="915" t="s">
        <v>12</v>
      </c>
      <c r="AF8" s="916"/>
      <c r="AG8" s="916"/>
      <c r="AH8" s="917"/>
      <c r="AI8" s="936" t="s">
        <v>431</v>
      </c>
      <c r="AJ8" s="928" t="s">
        <v>15</v>
      </c>
      <c r="AK8" s="928"/>
      <c r="AL8" s="929"/>
      <c r="AM8" s="1041" t="s">
        <v>432</v>
      </c>
      <c r="AN8" s="927" t="s">
        <v>16</v>
      </c>
      <c r="AO8" s="928"/>
      <c r="AP8" s="928"/>
      <c r="AQ8" s="929"/>
      <c r="AR8" s="927" t="s">
        <v>17</v>
      </c>
      <c r="AS8" s="928"/>
      <c r="AT8" s="928"/>
      <c r="AU8" s="929"/>
      <c r="AV8" s="936" t="s">
        <v>14</v>
      </c>
      <c r="AW8" s="927" t="s">
        <v>18</v>
      </c>
      <c r="AX8" s="928"/>
      <c r="AY8" s="929"/>
      <c r="AZ8" s="936" t="s">
        <v>20</v>
      </c>
      <c r="BA8" s="927" t="s">
        <v>19</v>
      </c>
      <c r="BB8" s="928"/>
      <c r="BC8" s="928"/>
      <c r="BD8" s="929"/>
      <c r="BE8" s="1063" t="s">
        <v>339</v>
      </c>
      <c r="BF8" s="1064" t="s">
        <v>340</v>
      </c>
    </row>
    <row r="9" spans="1:58" ht="10.5" customHeight="1" thickBot="1">
      <c r="A9" s="1055"/>
      <c r="B9" s="1058"/>
      <c r="C9" s="1061"/>
      <c r="D9" s="1061"/>
      <c r="E9" s="918"/>
      <c r="F9" s="919"/>
      <c r="G9" s="919"/>
      <c r="H9" s="920"/>
      <c r="I9" s="925"/>
      <c r="J9" s="918"/>
      <c r="K9" s="919"/>
      <c r="L9" s="920"/>
      <c r="M9" s="925"/>
      <c r="N9" s="918"/>
      <c r="O9" s="919"/>
      <c r="P9" s="919"/>
      <c r="Q9" s="920"/>
      <c r="R9" s="918"/>
      <c r="S9" s="919"/>
      <c r="T9" s="919"/>
      <c r="U9" s="920"/>
      <c r="V9" s="925"/>
      <c r="W9" s="918"/>
      <c r="X9" s="919"/>
      <c r="Y9" s="920"/>
      <c r="Z9" s="925"/>
      <c r="AA9" s="919"/>
      <c r="AB9" s="919"/>
      <c r="AC9" s="920"/>
      <c r="AD9" s="1066"/>
      <c r="AE9" s="918"/>
      <c r="AF9" s="919"/>
      <c r="AG9" s="919"/>
      <c r="AH9" s="920"/>
      <c r="AI9" s="937"/>
      <c r="AJ9" s="931"/>
      <c r="AK9" s="931"/>
      <c r="AL9" s="932"/>
      <c r="AM9" s="1042"/>
      <c r="AN9" s="930"/>
      <c r="AO9" s="931"/>
      <c r="AP9" s="931"/>
      <c r="AQ9" s="932"/>
      <c r="AR9" s="930"/>
      <c r="AS9" s="931"/>
      <c r="AT9" s="931"/>
      <c r="AU9" s="932"/>
      <c r="AV9" s="937"/>
      <c r="AW9" s="930"/>
      <c r="AX9" s="931"/>
      <c r="AY9" s="932"/>
      <c r="AZ9" s="937"/>
      <c r="BA9" s="930"/>
      <c r="BB9" s="931"/>
      <c r="BC9" s="931"/>
      <c r="BD9" s="932"/>
      <c r="BE9" s="1063"/>
      <c r="BF9" s="1064"/>
    </row>
    <row r="10" spans="1:58" ht="3.75" customHeight="1" thickBot="1">
      <c r="A10" s="1055"/>
      <c r="B10" s="1058"/>
      <c r="C10" s="1061"/>
      <c r="D10" s="1061"/>
      <c r="E10" s="921"/>
      <c r="F10" s="922"/>
      <c r="G10" s="922"/>
      <c r="H10" s="923"/>
      <c r="I10" s="925"/>
      <c r="J10" s="921"/>
      <c r="K10" s="922"/>
      <c r="L10" s="923"/>
      <c r="M10" s="925"/>
      <c r="N10" s="921"/>
      <c r="O10" s="922"/>
      <c r="P10" s="922"/>
      <c r="Q10" s="923"/>
      <c r="R10" s="921"/>
      <c r="S10" s="922"/>
      <c r="T10" s="922"/>
      <c r="U10" s="923"/>
      <c r="V10" s="925"/>
      <c r="W10" s="921"/>
      <c r="X10" s="922"/>
      <c r="Y10" s="923"/>
      <c r="Z10" s="925"/>
      <c r="AA10" s="922"/>
      <c r="AB10" s="922"/>
      <c r="AC10" s="923"/>
      <c r="AD10" s="1066"/>
      <c r="AE10" s="921"/>
      <c r="AF10" s="922"/>
      <c r="AG10" s="922"/>
      <c r="AH10" s="923"/>
      <c r="AI10" s="937"/>
      <c r="AJ10" s="934"/>
      <c r="AK10" s="934"/>
      <c r="AL10" s="935"/>
      <c r="AM10" s="1042"/>
      <c r="AN10" s="933"/>
      <c r="AO10" s="934"/>
      <c r="AP10" s="934"/>
      <c r="AQ10" s="935"/>
      <c r="AR10" s="933"/>
      <c r="AS10" s="934"/>
      <c r="AT10" s="934"/>
      <c r="AU10" s="935"/>
      <c r="AV10" s="937"/>
      <c r="AW10" s="933"/>
      <c r="AX10" s="934"/>
      <c r="AY10" s="935"/>
      <c r="AZ10" s="937"/>
      <c r="BA10" s="933"/>
      <c r="BB10" s="934"/>
      <c r="BC10" s="934"/>
      <c r="BD10" s="935"/>
      <c r="BE10" s="1063"/>
      <c r="BF10" s="1064"/>
    </row>
    <row r="11" spans="1:58" ht="13.5" customHeight="1" thickBot="1">
      <c r="A11" s="1055"/>
      <c r="B11" s="1058"/>
      <c r="C11" s="1061"/>
      <c r="D11" s="1061"/>
      <c r="E11" s="48">
        <v>1</v>
      </c>
      <c r="F11" s="49">
        <v>8</v>
      </c>
      <c r="G11" s="49">
        <v>15</v>
      </c>
      <c r="H11" s="50">
        <v>22</v>
      </c>
      <c r="I11" s="925"/>
      <c r="J11" s="48">
        <v>6</v>
      </c>
      <c r="K11" s="49">
        <v>13</v>
      </c>
      <c r="L11" s="50">
        <v>20</v>
      </c>
      <c r="M11" s="925"/>
      <c r="N11" s="719">
        <v>3</v>
      </c>
      <c r="O11" s="49">
        <v>10</v>
      </c>
      <c r="P11" s="49">
        <v>17</v>
      </c>
      <c r="Q11" s="50">
        <v>24</v>
      </c>
      <c r="R11" s="51">
        <v>1</v>
      </c>
      <c r="S11" s="49">
        <v>8</v>
      </c>
      <c r="T11" s="49">
        <v>15</v>
      </c>
      <c r="U11" s="50">
        <v>22</v>
      </c>
      <c r="V11" s="925"/>
      <c r="W11" s="48">
        <v>5</v>
      </c>
      <c r="X11" s="49">
        <v>12</v>
      </c>
      <c r="Y11" s="50">
        <v>19</v>
      </c>
      <c r="Z11" s="925"/>
      <c r="AA11" s="48">
        <v>2</v>
      </c>
      <c r="AB11" s="49">
        <v>9</v>
      </c>
      <c r="AC11" s="50">
        <v>16</v>
      </c>
      <c r="AD11" s="1066"/>
      <c r="AE11" s="48">
        <v>2</v>
      </c>
      <c r="AF11" s="699">
        <v>9</v>
      </c>
      <c r="AG11" s="49">
        <v>16</v>
      </c>
      <c r="AH11" s="52">
        <v>23</v>
      </c>
      <c r="AI11" s="937"/>
      <c r="AJ11" s="53">
        <v>6</v>
      </c>
      <c r="AK11" s="54">
        <v>13</v>
      </c>
      <c r="AL11" s="52">
        <v>20</v>
      </c>
      <c r="AM11" s="1042"/>
      <c r="AN11" s="53">
        <v>4</v>
      </c>
      <c r="AO11" s="701">
        <v>11</v>
      </c>
      <c r="AP11" s="54">
        <v>18</v>
      </c>
      <c r="AQ11" s="52">
        <v>25</v>
      </c>
      <c r="AR11" s="55">
        <v>1</v>
      </c>
      <c r="AS11" s="54">
        <v>8</v>
      </c>
      <c r="AT11" s="54">
        <v>15</v>
      </c>
      <c r="AU11" s="52">
        <v>22</v>
      </c>
      <c r="AV11" s="937"/>
      <c r="AW11" s="53">
        <v>6</v>
      </c>
      <c r="AX11" s="701">
        <v>13</v>
      </c>
      <c r="AY11" s="52">
        <v>20</v>
      </c>
      <c r="AZ11" s="937"/>
      <c r="BA11" s="53">
        <v>3</v>
      </c>
      <c r="BB11" s="54">
        <v>10</v>
      </c>
      <c r="BC11" s="54">
        <v>17</v>
      </c>
      <c r="BD11" s="52">
        <v>24</v>
      </c>
      <c r="BE11" s="1063"/>
      <c r="BF11" s="1064"/>
    </row>
    <row r="12" spans="1:58" ht="15.75" customHeight="1" thickBot="1">
      <c r="A12" s="1056"/>
      <c r="B12" s="1059"/>
      <c r="C12" s="1061"/>
      <c r="D12" s="1062"/>
      <c r="E12" s="20">
        <v>7</v>
      </c>
      <c r="F12" s="21">
        <v>14</v>
      </c>
      <c r="G12" s="21">
        <v>21</v>
      </c>
      <c r="H12" s="29">
        <v>28</v>
      </c>
      <c r="I12" s="926"/>
      <c r="J12" s="20">
        <v>12</v>
      </c>
      <c r="K12" s="21">
        <v>19</v>
      </c>
      <c r="L12" s="29">
        <v>26</v>
      </c>
      <c r="M12" s="926"/>
      <c r="N12" s="720">
        <v>9</v>
      </c>
      <c r="O12" s="21">
        <v>16</v>
      </c>
      <c r="P12" s="21">
        <v>23</v>
      </c>
      <c r="Q12" s="29">
        <v>30</v>
      </c>
      <c r="R12" s="20">
        <v>7</v>
      </c>
      <c r="S12" s="21">
        <v>14</v>
      </c>
      <c r="T12" s="21">
        <v>21</v>
      </c>
      <c r="U12" s="29">
        <v>28</v>
      </c>
      <c r="V12" s="925"/>
      <c r="W12" s="573">
        <v>11</v>
      </c>
      <c r="X12" s="57">
        <v>18</v>
      </c>
      <c r="Y12" s="657">
        <v>25</v>
      </c>
      <c r="Z12" s="926"/>
      <c r="AA12" s="20">
        <v>8</v>
      </c>
      <c r="AB12" s="21">
        <v>15</v>
      </c>
      <c r="AC12" s="29">
        <v>22</v>
      </c>
      <c r="AD12" s="1067"/>
      <c r="AE12" s="20">
        <v>8</v>
      </c>
      <c r="AF12" s="700">
        <v>15</v>
      </c>
      <c r="AG12" s="21">
        <v>22</v>
      </c>
      <c r="AH12" s="23">
        <v>29</v>
      </c>
      <c r="AI12" s="938"/>
      <c r="AJ12" s="30">
        <v>12</v>
      </c>
      <c r="AK12" s="22">
        <v>19</v>
      </c>
      <c r="AL12" s="23">
        <v>26</v>
      </c>
      <c r="AM12" s="1043"/>
      <c r="AN12" s="30">
        <v>10</v>
      </c>
      <c r="AO12" s="702">
        <v>17</v>
      </c>
      <c r="AP12" s="22">
        <v>24</v>
      </c>
      <c r="AQ12" s="23">
        <v>31</v>
      </c>
      <c r="AR12" s="30">
        <v>7</v>
      </c>
      <c r="AS12" s="22">
        <v>14</v>
      </c>
      <c r="AT12" s="22">
        <v>21</v>
      </c>
      <c r="AU12" s="23">
        <v>28</v>
      </c>
      <c r="AV12" s="938"/>
      <c r="AW12" s="30">
        <v>12</v>
      </c>
      <c r="AX12" s="702">
        <v>19</v>
      </c>
      <c r="AY12" s="23">
        <v>26</v>
      </c>
      <c r="AZ12" s="938"/>
      <c r="BA12" s="30">
        <v>9</v>
      </c>
      <c r="BB12" s="22">
        <v>16</v>
      </c>
      <c r="BC12" s="22">
        <v>23</v>
      </c>
      <c r="BD12" s="58">
        <v>30</v>
      </c>
      <c r="BE12" s="1063"/>
      <c r="BF12" s="1064"/>
    </row>
    <row r="13" spans="1:58" ht="12.75" thickBot="1">
      <c r="A13" s="598"/>
      <c r="B13" s="837" t="s">
        <v>341</v>
      </c>
      <c r="C13" s="838">
        <f>SUM(C20:C81)-C65</f>
        <v>1402</v>
      </c>
      <c r="D13" s="607">
        <f>SUM(D20:D81)-D65</f>
        <v>466</v>
      </c>
      <c r="E13" s="580">
        <f t="shared" ref="E13:N13" si="0">SUM(E24,E25,E32,E39,E40,E41,E44,E47,E48,E57,E58,E59,E60,E61,E62,E68,E69,E70,E71,E72,E79)</f>
        <v>36</v>
      </c>
      <c r="F13" s="580">
        <f t="shared" si="0"/>
        <v>36</v>
      </c>
      <c r="G13" s="580">
        <f t="shared" si="0"/>
        <v>36</v>
      </c>
      <c r="H13" s="671">
        <f t="shared" si="0"/>
        <v>36</v>
      </c>
      <c r="I13" s="671">
        <f t="shared" si="0"/>
        <v>36</v>
      </c>
      <c r="J13" s="671">
        <f t="shared" si="0"/>
        <v>36</v>
      </c>
      <c r="K13" s="671">
        <f t="shared" si="0"/>
        <v>0</v>
      </c>
      <c r="L13" s="671">
        <f t="shared" si="0"/>
        <v>0</v>
      </c>
      <c r="M13" s="580">
        <f t="shared" si="0"/>
        <v>0</v>
      </c>
      <c r="N13" s="697">
        <f t="shared" si="0"/>
        <v>36</v>
      </c>
      <c r="O13" s="697">
        <f>SUM(R24,R25,R32,R39,R40,R41,R44,R47,R48,R57,R58,R59,R60,R61,R62,R68,R69,R70,R71,R72,R79)</f>
        <v>36</v>
      </c>
      <c r="P13" s="697">
        <f>SUM(S24,S25,S32,S39,S40,S41,S44,S47,S48,S57,S58,S59,S60,S61,S62,S68,S69,S70,S71,S72,S79)</f>
        <v>36</v>
      </c>
      <c r="Q13" s="697">
        <f>SUM(T24,T25,T32,T39,T40,T41,T44,T47,T48,T57,T58,T59,T60,T61,T62,T68,T69,T70,T71,T72,T79)</f>
        <v>36</v>
      </c>
      <c r="R13" s="580">
        <f t="shared" ref="R13:W13" si="1">SUM(R24,R25,R32,R39,R40,R41,R44,R47,R48,R57,R58,R59,R60,R61,R62,R68,R69,R70,R71,R72,R79)</f>
        <v>36</v>
      </c>
      <c r="S13" s="580">
        <f t="shared" si="1"/>
        <v>36</v>
      </c>
      <c r="T13" s="580">
        <f t="shared" si="1"/>
        <v>36</v>
      </c>
      <c r="U13" s="580">
        <f t="shared" si="1"/>
        <v>0</v>
      </c>
      <c r="V13" s="580">
        <f t="shared" si="1"/>
        <v>0</v>
      </c>
      <c r="W13" s="671">
        <f t="shared" si="1"/>
        <v>0</v>
      </c>
      <c r="X13" s="580">
        <f t="shared" ref="X13:AF13" si="2">SUM(X24,X25,X32,X39,X40,X41,X44,X47,X48,X57,X58,X59,X60,X61,X62,X68,X69,X70,X71,X72,X79,X45)</f>
        <v>36</v>
      </c>
      <c r="Y13" s="580">
        <f t="shared" si="2"/>
        <v>36</v>
      </c>
      <c r="Z13" s="580">
        <f t="shared" si="2"/>
        <v>36</v>
      </c>
      <c r="AA13" s="580">
        <f t="shared" si="2"/>
        <v>36</v>
      </c>
      <c r="AB13" s="580">
        <f t="shared" si="2"/>
        <v>36</v>
      </c>
      <c r="AC13" s="580">
        <f t="shared" si="2"/>
        <v>36</v>
      </c>
      <c r="AD13" s="580">
        <f t="shared" si="2"/>
        <v>36</v>
      </c>
      <c r="AE13" s="580">
        <f t="shared" si="2"/>
        <v>36</v>
      </c>
      <c r="AF13" s="580">
        <f t="shared" si="2"/>
        <v>36</v>
      </c>
      <c r="AG13" s="580">
        <f>SUM(AG24,AG25,AG32,AG39,AG40,AG41,AG44,AG47,AG48,AG57,AG58,AG59,AG60,AG61,AG62,AG68,AG69,AI70,AG71,AG72,AG79,AG45)</f>
        <v>36</v>
      </c>
      <c r="AH13" s="671">
        <f>SUM(AH24,AH25,AH32,AH39,AH40,AH41,AH47,AH48,AH57,AH58,AH59,AH60,AH61,AH62,AH68,AH69,AH70,AH71,AH72,AH79,AH44:AH45)</f>
        <v>36</v>
      </c>
      <c r="AI13" s="671">
        <f>SUM(AI24,AI25,AI32,AI39,AI40,AI41,AI47,AI48,AI57,AI58,AI59,AI60,AI61,AI62,AI68,AI69,AI70,AI71,AI72,AI79,AI44:AI45)</f>
        <v>36</v>
      </c>
      <c r="AJ13" s="671">
        <f>SUM(AJ24,AJ25,AJ32,AJ39,AJ40,AJ41,AJ44,AJ47,AJ48,AJ57,AJ58,AJ59,AJ60,AJ61,AJ62,AJ68,AJ69,AJ70,AJ71,AJ72,AJ79)</f>
        <v>0</v>
      </c>
      <c r="AK13" s="580">
        <v>0</v>
      </c>
      <c r="AL13" s="580">
        <v>0</v>
      </c>
      <c r="AM13" s="580">
        <f>SUM(AM24,AM25,AM32,AM39,AM40,AM41,AM44,AM47,AM48,AM57,AM58,AM59,AM60,AM61,AM62,AM68,AM69,AM70,AM71,AM72,AM79,AM45)</f>
        <v>36</v>
      </c>
      <c r="AN13" s="580">
        <f>SUM(AN24,AN25,AN32,AN39,AN40,AN41,AN44,AN47,AN48,AN57,AN58,AN59,AN60,AN61,AN62,AN68,AN69,AN70,AN71,AN72,AN79,AN45)</f>
        <v>36</v>
      </c>
      <c r="AO13" s="580">
        <f>SUM(AO24,AO25,AO32,AO39,AO40,AO41,AO44,AO47,AO48,AO57,AO58,AO59,AO60,AO61,AO62,AO68,AO69,AO70,AO71,AO72,AO79,AO45)</f>
        <v>36</v>
      </c>
      <c r="AP13" s="580">
        <f t="shared" ref="AP13:AX13" si="3">SUM(AP24,AP25,AP32,AP39,AP40,AP41,AP44,AP47,AP48,AP57,AP58,AP59,AP60,AP61,AP62,AP68,AP69,AP70,AP71,AP72,AP79)</f>
        <v>36</v>
      </c>
      <c r="AQ13" s="580">
        <f t="shared" si="3"/>
        <v>36</v>
      </c>
      <c r="AR13" s="580">
        <f t="shared" si="3"/>
        <v>0</v>
      </c>
      <c r="AS13" s="580">
        <f t="shared" si="3"/>
        <v>0</v>
      </c>
      <c r="AT13" s="580">
        <f t="shared" si="3"/>
        <v>0</v>
      </c>
      <c r="AU13" s="580">
        <f t="shared" si="3"/>
        <v>0</v>
      </c>
      <c r="AV13" s="580">
        <f t="shared" si="3"/>
        <v>0</v>
      </c>
      <c r="AW13" s="580">
        <f t="shared" si="3"/>
        <v>0</v>
      </c>
      <c r="AX13" s="580">
        <f t="shared" si="3"/>
        <v>0</v>
      </c>
      <c r="AY13" s="759"/>
      <c r="AZ13" s="759"/>
      <c r="BA13" s="759"/>
      <c r="BB13" s="759"/>
      <c r="BC13" s="759"/>
      <c r="BD13" s="769"/>
      <c r="BE13" s="358">
        <f>SUM(BE20:BE81)</f>
        <v>612</v>
      </c>
      <c r="BF13" s="358">
        <f>SUM(BF20:BF81)</f>
        <v>1438</v>
      </c>
    </row>
    <row r="14" spans="1:58" ht="11.25" customHeight="1" thickBot="1">
      <c r="A14" s="576"/>
      <c r="B14" s="691"/>
      <c r="C14" s="693"/>
      <c r="D14" s="609" t="s">
        <v>436</v>
      </c>
      <c r="E14" s="360"/>
      <c r="F14" s="360"/>
      <c r="G14" s="360"/>
      <c r="H14" s="360"/>
      <c r="I14" s="360"/>
      <c r="J14" s="360"/>
      <c r="K14" s="360"/>
      <c r="L14" s="360"/>
      <c r="M14" s="517"/>
      <c r="N14" s="703"/>
      <c r="O14" s="704"/>
      <c r="P14" s="704"/>
      <c r="Q14" s="704"/>
      <c r="R14" s="704"/>
      <c r="S14" s="704"/>
      <c r="T14" s="704"/>
      <c r="U14" s="704"/>
      <c r="V14" s="704"/>
      <c r="W14" s="823" t="s">
        <v>439</v>
      </c>
      <c r="X14" s="1046"/>
      <c r="Y14" s="1046"/>
      <c r="Z14" s="704"/>
      <c r="AA14" s="704"/>
      <c r="AB14" s="704"/>
      <c r="AC14" s="704"/>
      <c r="AD14" s="703" t="s">
        <v>439</v>
      </c>
      <c r="AE14" s="705"/>
      <c r="AF14" s="706"/>
      <c r="AG14" s="1049"/>
      <c r="AH14" s="704"/>
      <c r="AI14" s="704"/>
      <c r="AJ14" s="704"/>
      <c r="AK14" s="704"/>
      <c r="AL14" s="704"/>
      <c r="AM14" s="705"/>
      <c r="AN14" s="705"/>
      <c r="AO14" s="707"/>
      <c r="AP14" s="1049"/>
      <c r="AQ14" s="1049"/>
      <c r="AR14" s="1049"/>
      <c r="AS14" s="721"/>
      <c r="AT14" s="452"/>
      <c r="AU14" s="452"/>
      <c r="AV14" s="452"/>
      <c r="AW14" s="613"/>
      <c r="AX14" s="613"/>
      <c r="AY14" s="613"/>
      <c r="AZ14" s="613"/>
      <c r="BA14" s="613"/>
      <c r="BB14" s="613"/>
      <c r="BC14" s="613"/>
      <c r="BD14" s="771"/>
      <c r="BE14" s="358"/>
      <c r="BF14" s="359"/>
    </row>
    <row r="15" spans="1:58" ht="9" customHeight="1" thickBot="1">
      <c r="A15" s="576"/>
      <c r="B15" s="691"/>
      <c r="C15" s="693"/>
      <c r="D15" s="609" t="s">
        <v>437</v>
      </c>
      <c r="E15" s="398"/>
      <c r="F15" s="398"/>
      <c r="G15" s="398"/>
      <c r="H15" s="398"/>
      <c r="I15" s="398"/>
      <c r="J15" s="398"/>
      <c r="K15" s="398"/>
      <c r="L15" s="398"/>
      <c r="M15" s="522"/>
      <c r="N15" s="703" t="s">
        <v>439</v>
      </c>
      <c r="O15" s="708"/>
      <c r="P15" s="708"/>
      <c r="Q15" s="708"/>
      <c r="R15" s="708"/>
      <c r="S15" s="708"/>
      <c r="T15" s="708"/>
      <c r="U15" s="708"/>
      <c r="V15" s="708"/>
      <c r="W15" s="824" t="s">
        <v>439</v>
      </c>
      <c r="X15" s="1047"/>
      <c r="Y15" s="1047"/>
      <c r="Z15" s="708"/>
      <c r="AA15" s="708"/>
      <c r="AB15" s="708"/>
      <c r="AC15" s="708"/>
      <c r="AD15" s="703"/>
      <c r="AE15" s="705"/>
      <c r="AF15" s="709"/>
      <c r="AG15" s="1050"/>
      <c r="AH15" s="708"/>
      <c r="AI15" s="708"/>
      <c r="AJ15" s="708"/>
      <c r="AK15" s="708"/>
      <c r="AL15" s="708"/>
      <c r="AM15" s="703"/>
      <c r="AN15" s="705"/>
      <c r="AO15" s="710"/>
      <c r="AP15" s="1050"/>
      <c r="AQ15" s="1050"/>
      <c r="AR15" s="1050"/>
      <c r="AS15" s="721"/>
      <c r="AT15" s="452"/>
      <c r="AU15" s="452"/>
      <c r="AV15" s="452"/>
      <c r="AW15" s="613"/>
      <c r="AX15" s="613"/>
      <c r="AY15" s="613"/>
      <c r="AZ15" s="613"/>
      <c r="BA15" s="613"/>
      <c r="BB15" s="613"/>
      <c r="BC15" s="613"/>
      <c r="BD15" s="771"/>
      <c r="BE15" s="358"/>
      <c r="BF15" s="359"/>
    </row>
    <row r="16" spans="1:58" ht="10.5" customHeight="1" thickBot="1">
      <c r="A16" s="576"/>
      <c r="B16" s="691"/>
      <c r="C16" s="693"/>
      <c r="D16" s="609" t="s">
        <v>438</v>
      </c>
      <c r="E16" s="398"/>
      <c r="F16" s="398"/>
      <c r="G16" s="398"/>
      <c r="H16" s="398"/>
      <c r="I16" s="398"/>
      <c r="J16" s="398"/>
      <c r="K16" s="398"/>
      <c r="L16" s="398"/>
      <c r="M16" s="522"/>
      <c r="N16" s="703"/>
      <c r="O16" s="708"/>
      <c r="P16" s="708"/>
      <c r="Q16" s="708"/>
      <c r="R16" s="708"/>
      <c r="S16" s="708"/>
      <c r="T16" s="708"/>
      <c r="U16" s="708"/>
      <c r="V16" s="708"/>
      <c r="W16" s="824" t="s">
        <v>439</v>
      </c>
      <c r="X16" s="1047"/>
      <c r="Y16" s="1047"/>
      <c r="Z16" s="708"/>
      <c r="AA16" s="708"/>
      <c r="AB16" s="708"/>
      <c r="AC16" s="708"/>
      <c r="AD16" s="703"/>
      <c r="AE16" s="705"/>
      <c r="AF16" s="709"/>
      <c r="AG16" s="1050"/>
      <c r="AH16" s="708"/>
      <c r="AI16" s="708"/>
      <c r="AJ16" s="708"/>
      <c r="AK16" s="708"/>
      <c r="AL16" s="708"/>
      <c r="AM16" s="703"/>
      <c r="AN16" s="705"/>
      <c r="AO16" s="710"/>
      <c r="AP16" s="1050"/>
      <c r="AQ16" s="1050"/>
      <c r="AR16" s="1050"/>
      <c r="AS16" s="721"/>
      <c r="AT16" s="452"/>
      <c r="AU16" s="452"/>
      <c r="AV16" s="452"/>
      <c r="AW16" s="613"/>
      <c r="AX16" s="613"/>
      <c r="AY16" s="613"/>
      <c r="AZ16" s="613"/>
      <c r="BA16" s="613"/>
      <c r="BB16" s="613"/>
      <c r="BC16" s="613"/>
      <c r="BD16" s="771"/>
      <c r="BE16" s="358"/>
      <c r="BF16" s="359"/>
    </row>
    <row r="17" spans="1:58" ht="13.9" customHeight="1" thickBot="1">
      <c r="A17" s="576"/>
      <c r="B17" s="691"/>
      <c r="C17" s="693"/>
      <c r="D17" s="609" t="s">
        <v>433</v>
      </c>
      <c r="E17" s="398"/>
      <c r="F17" s="398"/>
      <c r="G17" s="398"/>
      <c r="H17" s="398"/>
      <c r="I17" s="398"/>
      <c r="J17" s="398"/>
      <c r="K17" s="398"/>
      <c r="L17" s="398"/>
      <c r="M17" s="522"/>
      <c r="N17" s="703"/>
      <c r="O17" s="708"/>
      <c r="P17" s="708"/>
      <c r="Q17" s="708"/>
      <c r="R17" s="708"/>
      <c r="S17" s="708"/>
      <c r="T17" s="708"/>
      <c r="U17" s="708"/>
      <c r="V17" s="708" t="s">
        <v>439</v>
      </c>
      <c r="W17" s="824"/>
      <c r="X17" s="1047"/>
      <c r="Y17" s="1047"/>
      <c r="Z17" s="708"/>
      <c r="AA17" s="708"/>
      <c r="AB17" s="708"/>
      <c r="AC17" s="708"/>
      <c r="AD17" s="703"/>
      <c r="AE17" s="705"/>
      <c r="AF17" s="709"/>
      <c r="AG17" s="1050"/>
      <c r="AH17" s="708"/>
      <c r="AI17" s="708"/>
      <c r="AJ17" s="708"/>
      <c r="AK17" s="708"/>
      <c r="AL17" s="708"/>
      <c r="AM17" s="703" t="s">
        <v>439</v>
      </c>
      <c r="AN17" s="705"/>
      <c r="AO17" s="710"/>
      <c r="AP17" s="1050"/>
      <c r="AQ17" s="1050"/>
      <c r="AR17" s="1050"/>
      <c r="AS17" s="721" t="s">
        <v>439</v>
      </c>
      <c r="AT17" s="452"/>
      <c r="AU17" s="452"/>
      <c r="AV17" s="452"/>
      <c r="AW17" s="613"/>
      <c r="AX17" s="613"/>
      <c r="AY17" s="613"/>
      <c r="AZ17" s="613"/>
      <c r="BA17" s="613"/>
      <c r="BB17" s="613"/>
      <c r="BC17" s="613"/>
      <c r="BD17" s="771"/>
      <c r="BE17" s="358"/>
      <c r="BF17" s="359"/>
    </row>
    <row r="18" spans="1:58" ht="10.5" customHeight="1" thickBot="1">
      <c r="A18" s="576"/>
      <c r="B18" s="691"/>
      <c r="C18" s="693"/>
      <c r="D18" s="609" t="s">
        <v>434</v>
      </c>
      <c r="E18" s="398"/>
      <c r="F18" s="398"/>
      <c r="G18" s="398"/>
      <c r="H18" s="398"/>
      <c r="I18" s="398"/>
      <c r="J18" s="398"/>
      <c r="K18" s="398"/>
      <c r="L18" s="398"/>
      <c r="M18" s="522"/>
      <c r="N18" s="703"/>
      <c r="O18" s="708"/>
      <c r="P18" s="708"/>
      <c r="Q18" s="708"/>
      <c r="R18" s="708"/>
      <c r="S18" s="708"/>
      <c r="T18" s="708"/>
      <c r="U18" s="708"/>
      <c r="V18" s="708" t="s">
        <v>439</v>
      </c>
      <c r="W18" s="824"/>
      <c r="X18" s="1047"/>
      <c r="Y18" s="1047"/>
      <c r="Z18" s="708"/>
      <c r="AA18" s="708"/>
      <c r="AB18" s="708"/>
      <c r="AC18" s="708"/>
      <c r="AD18" s="703"/>
      <c r="AE18" s="705"/>
      <c r="AF18" s="709"/>
      <c r="AG18" s="1050"/>
      <c r="AH18" s="708"/>
      <c r="AI18" s="708"/>
      <c r="AJ18" s="708"/>
      <c r="AK18" s="708"/>
      <c r="AL18" s="708"/>
      <c r="AM18" s="703"/>
      <c r="AN18" s="705" t="s">
        <v>439</v>
      </c>
      <c r="AO18" s="710"/>
      <c r="AP18" s="1050"/>
      <c r="AQ18" s="1050"/>
      <c r="AR18" s="1050"/>
      <c r="AS18" s="721"/>
      <c r="AT18" s="452"/>
      <c r="AU18" s="452"/>
      <c r="AV18" s="452"/>
      <c r="AW18" s="613"/>
      <c r="AX18" s="613"/>
      <c r="AY18" s="613"/>
      <c r="AZ18" s="613"/>
      <c r="BA18" s="613"/>
      <c r="BB18" s="613"/>
      <c r="BC18" s="613"/>
      <c r="BD18" s="771"/>
      <c r="BE18" s="358"/>
      <c r="BF18" s="359"/>
    </row>
    <row r="19" spans="1:58" ht="11.25" customHeight="1" thickBot="1">
      <c r="A19" s="576"/>
      <c r="B19" s="691"/>
      <c r="C19" s="693"/>
      <c r="D19" s="609" t="s">
        <v>435</v>
      </c>
      <c r="E19" s="529"/>
      <c r="F19" s="529"/>
      <c r="G19" s="529"/>
      <c r="H19" s="529"/>
      <c r="I19" s="529"/>
      <c r="J19" s="529"/>
      <c r="K19" s="529"/>
      <c r="L19" s="529"/>
      <c r="M19" s="799"/>
      <c r="N19" s="792"/>
      <c r="O19" s="791"/>
      <c r="P19" s="791"/>
      <c r="Q19" s="791"/>
      <c r="R19" s="791"/>
      <c r="S19" s="791"/>
      <c r="T19" s="791"/>
      <c r="U19" s="791"/>
      <c r="V19" s="791" t="s">
        <v>439</v>
      </c>
      <c r="W19" s="790"/>
      <c r="X19" s="1048"/>
      <c r="Y19" s="1048"/>
      <c r="Z19" s="790"/>
      <c r="AA19" s="791"/>
      <c r="AB19" s="791"/>
      <c r="AC19" s="791"/>
      <c r="AD19" s="792"/>
      <c r="AE19" s="793" t="s">
        <v>439</v>
      </c>
      <c r="AF19" s="795"/>
      <c r="AG19" s="1051"/>
      <c r="AH19" s="790"/>
      <c r="AI19" s="791"/>
      <c r="AJ19" s="791"/>
      <c r="AK19" s="791"/>
      <c r="AL19" s="791"/>
      <c r="AM19" s="792"/>
      <c r="AN19" s="793"/>
      <c r="AO19" s="794"/>
      <c r="AP19" s="1051"/>
      <c r="AQ19" s="1051"/>
      <c r="AR19" s="1051"/>
      <c r="AS19" s="789"/>
      <c r="AT19" s="537"/>
      <c r="AU19" s="537"/>
      <c r="AV19" s="537"/>
      <c r="AW19" s="532"/>
      <c r="AX19" s="532"/>
      <c r="AY19" s="532"/>
      <c r="AZ19" s="532"/>
      <c r="BA19" s="532"/>
      <c r="BB19" s="532"/>
      <c r="BC19" s="532"/>
      <c r="BD19" s="804"/>
      <c r="BE19" s="358"/>
      <c r="BF19" s="359"/>
    </row>
    <row r="20" spans="1:58" ht="36.75" thickBot="1">
      <c r="A20" s="717" t="s">
        <v>83</v>
      </c>
      <c r="B20" s="718" t="s">
        <v>84</v>
      </c>
      <c r="C20" s="351">
        <f t="shared" ref="C20:C25" si="4">SUM(E20:BD20)</f>
        <v>0</v>
      </c>
      <c r="D20" s="352">
        <f t="shared" ref="D20:D23" si="5">SUM(E20:W20)</f>
        <v>0</v>
      </c>
      <c r="E20" s="525"/>
      <c r="F20" s="399"/>
      <c r="G20" s="419"/>
      <c r="H20" s="403"/>
      <c r="I20" s="403"/>
      <c r="J20" s="403"/>
      <c r="K20" s="543"/>
      <c r="L20" s="543"/>
      <c r="M20" s="543"/>
      <c r="N20" s="738"/>
      <c r="O20" s="403"/>
      <c r="P20" s="403"/>
      <c r="Q20" s="403"/>
      <c r="R20" s="403"/>
      <c r="S20" s="403"/>
      <c r="T20" s="403"/>
      <c r="U20" s="561"/>
      <c r="V20" s="402"/>
      <c r="W20" s="402"/>
      <c r="X20" s="403"/>
      <c r="Y20" s="403"/>
      <c r="Z20" s="738"/>
      <c r="AA20" s="738"/>
      <c r="AB20" s="738"/>
      <c r="AC20" s="738"/>
      <c r="AD20" s="738"/>
      <c r="AE20" s="738"/>
      <c r="AF20" s="738"/>
      <c r="AG20" s="738"/>
      <c r="AH20" s="403"/>
      <c r="AI20" s="403"/>
      <c r="AJ20" s="543"/>
      <c r="AK20" s="543"/>
      <c r="AL20" s="543"/>
      <c r="AM20" s="738"/>
      <c r="AN20" s="738"/>
      <c r="AO20" s="738"/>
      <c r="AP20" s="738"/>
      <c r="AQ20" s="419"/>
      <c r="AR20" s="400"/>
      <c r="AS20" s="400"/>
      <c r="AT20" s="449"/>
      <c r="AU20" s="543"/>
      <c r="AV20" s="839"/>
      <c r="AW20" s="543"/>
      <c r="AX20" s="543"/>
      <c r="AY20" s="402"/>
      <c r="AZ20" s="402"/>
      <c r="BA20" s="402"/>
      <c r="BB20" s="402"/>
      <c r="BC20" s="402"/>
      <c r="BD20" s="405"/>
      <c r="BE20" s="600">
        <f>SUM(Z20:BD20)-BE63-BE66-BE74</f>
        <v>-324</v>
      </c>
      <c r="BF20" s="359">
        <f t="shared" ref="BF20:BF76" si="6">SUM(E20:AV20)</f>
        <v>0</v>
      </c>
    </row>
    <row r="21" spans="1:58" ht="12.75" thickBot="1">
      <c r="A21" s="581" t="s">
        <v>154</v>
      </c>
      <c r="B21" s="716" t="s">
        <v>85</v>
      </c>
      <c r="C21" s="396">
        <f t="shared" si="4"/>
        <v>0</v>
      </c>
      <c r="D21" s="397">
        <f t="shared" si="5"/>
        <v>0</v>
      </c>
      <c r="E21" s="525"/>
      <c r="F21" s="399"/>
      <c r="G21" s="419"/>
      <c r="H21" s="403"/>
      <c r="I21" s="403"/>
      <c r="J21" s="403"/>
      <c r="K21" s="543"/>
      <c r="L21" s="543"/>
      <c r="M21" s="543"/>
      <c r="N21" s="738"/>
      <c r="O21" s="403"/>
      <c r="P21" s="403"/>
      <c r="Q21" s="403"/>
      <c r="R21" s="403"/>
      <c r="S21" s="403"/>
      <c r="T21" s="403"/>
      <c r="U21" s="561"/>
      <c r="V21" s="402"/>
      <c r="W21" s="402"/>
      <c r="X21" s="403"/>
      <c r="Y21" s="403"/>
      <c r="Z21" s="738"/>
      <c r="AA21" s="738"/>
      <c r="AB21" s="403"/>
      <c r="AC21" s="403"/>
      <c r="AD21" s="403"/>
      <c r="AE21" s="403"/>
      <c r="AF21" s="403"/>
      <c r="AG21" s="403"/>
      <c r="AH21" s="403"/>
      <c r="AI21" s="403"/>
      <c r="AJ21" s="543"/>
      <c r="AK21" s="543"/>
      <c r="AL21" s="543"/>
      <c r="AM21" s="738"/>
      <c r="AN21" s="738"/>
      <c r="AO21" s="738"/>
      <c r="AP21" s="738"/>
      <c r="AQ21" s="419"/>
      <c r="AR21" s="400"/>
      <c r="AS21" s="400"/>
      <c r="AT21" s="449"/>
      <c r="AU21" s="543"/>
      <c r="AV21" s="541"/>
      <c r="AW21" s="541"/>
      <c r="AX21" s="541"/>
      <c r="AY21" s="366"/>
      <c r="AZ21" s="366"/>
      <c r="BA21" s="366"/>
      <c r="BB21" s="366"/>
      <c r="BC21" s="366"/>
      <c r="BD21" s="372"/>
      <c r="BE21" s="358">
        <f t="shared" ref="BE21:BE23" si="7">SUM(Z21:BD21)</f>
        <v>0</v>
      </c>
      <c r="BF21" s="359">
        <f t="shared" si="6"/>
        <v>0</v>
      </c>
    </row>
    <row r="22" spans="1:58" ht="12.75" thickBot="1">
      <c r="A22" s="479" t="s">
        <v>155</v>
      </c>
      <c r="B22" s="461" t="s">
        <v>86</v>
      </c>
      <c r="C22" s="351">
        <f t="shared" si="4"/>
        <v>0</v>
      </c>
      <c r="D22" s="352">
        <f t="shared" si="5"/>
        <v>0</v>
      </c>
      <c r="E22" s="373"/>
      <c r="F22" s="374"/>
      <c r="G22" s="375"/>
      <c r="H22" s="376"/>
      <c r="I22" s="376"/>
      <c r="J22" s="376"/>
      <c r="K22" s="541"/>
      <c r="L22" s="541"/>
      <c r="M22" s="541"/>
      <c r="N22" s="696"/>
      <c r="O22" s="376"/>
      <c r="P22" s="376"/>
      <c r="Q22" s="376"/>
      <c r="R22" s="376"/>
      <c r="S22" s="376"/>
      <c r="T22" s="376"/>
      <c r="U22" s="559"/>
      <c r="V22" s="366"/>
      <c r="W22" s="366"/>
      <c r="X22" s="376"/>
      <c r="Y22" s="376"/>
      <c r="Z22" s="696"/>
      <c r="AA22" s="696"/>
      <c r="AB22" s="376"/>
      <c r="AC22" s="376"/>
      <c r="AD22" s="376"/>
      <c r="AE22" s="376"/>
      <c r="AF22" s="376"/>
      <c r="AG22" s="376"/>
      <c r="AH22" s="376"/>
      <c r="AI22" s="376"/>
      <c r="AJ22" s="541"/>
      <c r="AK22" s="541"/>
      <c r="AL22" s="541"/>
      <c r="AM22" s="696"/>
      <c r="AN22" s="696"/>
      <c r="AO22" s="696"/>
      <c r="AP22" s="696"/>
      <c r="AQ22" s="375"/>
      <c r="AR22" s="377"/>
      <c r="AS22" s="377"/>
      <c r="AT22" s="440"/>
      <c r="AU22" s="541"/>
      <c r="AV22" s="541"/>
      <c r="AW22" s="541"/>
      <c r="AX22" s="541"/>
      <c r="AY22" s="366"/>
      <c r="AZ22" s="366"/>
      <c r="BA22" s="366"/>
      <c r="BB22" s="366"/>
      <c r="BC22" s="366"/>
      <c r="BD22" s="372"/>
      <c r="BE22" s="358">
        <f t="shared" si="7"/>
        <v>0</v>
      </c>
      <c r="BF22" s="359">
        <f t="shared" si="6"/>
        <v>0</v>
      </c>
    </row>
    <row r="23" spans="1:58" ht="12.75" thickBot="1">
      <c r="A23" s="480" t="s">
        <v>156</v>
      </c>
      <c r="B23" s="462" t="s">
        <v>74</v>
      </c>
      <c r="C23" s="351">
        <f t="shared" si="4"/>
        <v>0</v>
      </c>
      <c r="D23" s="352">
        <f t="shared" si="5"/>
        <v>0</v>
      </c>
      <c r="E23" s="360"/>
      <c r="F23" s="360"/>
      <c r="G23" s="369"/>
      <c r="H23" s="367"/>
      <c r="I23" s="362"/>
      <c r="J23" s="376"/>
      <c r="K23" s="540"/>
      <c r="L23" s="547"/>
      <c r="M23" s="547"/>
      <c r="N23" s="732"/>
      <c r="O23" s="376"/>
      <c r="P23" s="376"/>
      <c r="Q23" s="376"/>
      <c r="R23" s="414"/>
      <c r="S23" s="376"/>
      <c r="T23" s="376"/>
      <c r="U23" s="559"/>
      <c r="V23" s="371"/>
      <c r="W23" s="371"/>
      <c r="X23" s="376"/>
      <c r="Y23" s="376"/>
      <c r="Z23" s="731"/>
      <c r="AA23" s="731"/>
      <c r="AB23" s="731"/>
      <c r="AC23" s="731"/>
      <c r="AD23" s="731"/>
      <c r="AE23" s="731"/>
      <c r="AF23" s="731"/>
      <c r="AG23" s="731"/>
      <c r="AH23" s="367"/>
      <c r="AI23" s="367"/>
      <c r="AJ23" s="540"/>
      <c r="AK23" s="540"/>
      <c r="AL23" s="540"/>
      <c r="AM23" s="731"/>
      <c r="AN23" s="731"/>
      <c r="AO23" s="731"/>
      <c r="AP23" s="732"/>
      <c r="AQ23" s="361"/>
      <c r="AR23" s="364"/>
      <c r="AS23" s="364"/>
      <c r="AT23" s="439"/>
      <c r="AU23" s="541"/>
      <c r="AV23" s="541"/>
      <c r="AW23" s="541"/>
      <c r="AX23" s="541"/>
      <c r="AY23" s="366"/>
      <c r="AZ23" s="366"/>
      <c r="BA23" s="366"/>
      <c r="BB23" s="366"/>
      <c r="BC23" s="366"/>
      <c r="BD23" s="372"/>
      <c r="BE23" s="358">
        <f t="shared" si="7"/>
        <v>0</v>
      </c>
      <c r="BF23" s="359">
        <f t="shared" si="6"/>
        <v>0</v>
      </c>
    </row>
    <row r="24" spans="1:58" ht="12.75" thickBot="1">
      <c r="A24" s="479" t="s">
        <v>157</v>
      </c>
      <c r="B24" s="463" t="s">
        <v>87</v>
      </c>
      <c r="C24" s="351">
        <f t="shared" si="4"/>
        <v>60</v>
      </c>
      <c r="D24" s="352">
        <f t="shared" ref="D24:D81" si="8">SUM(E24:T24)</f>
        <v>26</v>
      </c>
      <c r="E24" s="373">
        <v>2</v>
      </c>
      <c r="F24" s="373">
        <v>2</v>
      </c>
      <c r="G24" s="431">
        <v>2</v>
      </c>
      <c r="H24" s="414">
        <v>2</v>
      </c>
      <c r="I24" s="414">
        <v>2</v>
      </c>
      <c r="J24" s="414">
        <v>2</v>
      </c>
      <c r="K24" s="865"/>
      <c r="L24" s="865"/>
      <c r="M24" s="865"/>
      <c r="N24" s="698">
        <v>2</v>
      </c>
      <c r="O24" s="763">
        <v>2</v>
      </c>
      <c r="P24" s="763">
        <v>2</v>
      </c>
      <c r="Q24" s="763">
        <v>2</v>
      </c>
      <c r="R24" s="698">
        <v>2</v>
      </c>
      <c r="S24" s="696">
        <v>2</v>
      </c>
      <c r="T24" s="696">
        <v>2</v>
      </c>
      <c r="U24" s="683"/>
      <c r="V24" s="666"/>
      <c r="W24" s="612"/>
      <c r="X24" s="376">
        <v>2</v>
      </c>
      <c r="Y24" s="376">
        <v>2</v>
      </c>
      <c r="Z24" s="731">
        <v>2</v>
      </c>
      <c r="AA24" s="731">
        <v>2</v>
      </c>
      <c r="AB24" s="731">
        <v>2</v>
      </c>
      <c r="AC24" s="731">
        <v>2</v>
      </c>
      <c r="AD24" s="731">
        <v>2</v>
      </c>
      <c r="AE24" s="731">
        <v>2</v>
      </c>
      <c r="AF24" s="731">
        <v>2</v>
      </c>
      <c r="AG24" s="731">
        <v>2</v>
      </c>
      <c r="AH24" s="731">
        <v>2</v>
      </c>
      <c r="AI24" s="731">
        <v>2</v>
      </c>
      <c r="AJ24" s="540"/>
      <c r="AK24" s="540"/>
      <c r="AL24" s="540"/>
      <c r="AM24" s="731">
        <v>2</v>
      </c>
      <c r="AN24" s="731">
        <v>2</v>
      </c>
      <c r="AO24" s="731">
        <v>2</v>
      </c>
      <c r="AP24" s="731">
        <v>2</v>
      </c>
      <c r="AQ24" s="360">
        <v>2</v>
      </c>
      <c r="AR24" s="364"/>
      <c r="AS24" s="364"/>
      <c r="AT24" s="439"/>
      <c r="AU24" s="541"/>
      <c r="AV24" s="541"/>
      <c r="AW24" s="541"/>
      <c r="AX24" s="541"/>
      <c r="AY24" s="366"/>
      <c r="AZ24" s="366"/>
      <c r="BA24" s="366"/>
      <c r="BB24" s="366"/>
      <c r="BC24" s="366"/>
      <c r="BD24" s="372"/>
      <c r="BE24" s="358">
        <f>SUM(X24:BD24)</f>
        <v>34</v>
      </c>
      <c r="BF24" s="359">
        <f t="shared" si="6"/>
        <v>60</v>
      </c>
    </row>
    <row r="25" spans="1:58" ht="12.75" thickBot="1">
      <c r="A25" s="480" t="s">
        <v>158</v>
      </c>
      <c r="B25" s="463" t="s">
        <v>77</v>
      </c>
      <c r="C25" s="351">
        <f t="shared" si="4"/>
        <v>60</v>
      </c>
      <c r="D25" s="352">
        <f t="shared" si="8"/>
        <v>26</v>
      </c>
      <c r="E25" s="373">
        <v>2</v>
      </c>
      <c r="F25" s="373">
        <v>2</v>
      </c>
      <c r="G25" s="431">
        <v>2</v>
      </c>
      <c r="H25" s="414">
        <v>2</v>
      </c>
      <c r="I25" s="414">
        <v>2</v>
      </c>
      <c r="J25" s="414">
        <v>2</v>
      </c>
      <c r="K25" s="865"/>
      <c r="L25" s="865"/>
      <c r="M25" s="865"/>
      <c r="N25" s="698">
        <v>2</v>
      </c>
      <c r="O25" s="763">
        <v>2</v>
      </c>
      <c r="P25" s="763">
        <v>2</v>
      </c>
      <c r="Q25" s="763">
        <v>2</v>
      </c>
      <c r="R25" s="698">
        <v>2</v>
      </c>
      <c r="S25" s="696">
        <v>2</v>
      </c>
      <c r="T25" s="629">
        <v>2</v>
      </c>
      <c r="U25" s="683" t="s">
        <v>414</v>
      </c>
      <c r="V25" s="666"/>
      <c r="W25" s="612"/>
      <c r="X25" s="376">
        <v>2</v>
      </c>
      <c r="Y25" s="376">
        <v>2</v>
      </c>
      <c r="Z25" s="731">
        <v>2</v>
      </c>
      <c r="AA25" s="731">
        <v>2</v>
      </c>
      <c r="AB25" s="731">
        <v>2</v>
      </c>
      <c r="AC25" s="731">
        <v>2</v>
      </c>
      <c r="AD25" s="731">
        <v>2</v>
      </c>
      <c r="AE25" s="731">
        <v>2</v>
      </c>
      <c r="AF25" s="731">
        <v>2</v>
      </c>
      <c r="AG25" s="731">
        <v>2</v>
      </c>
      <c r="AH25" s="731">
        <v>2</v>
      </c>
      <c r="AI25" s="731">
        <v>2</v>
      </c>
      <c r="AJ25" s="540"/>
      <c r="AK25" s="540"/>
      <c r="AL25" s="540"/>
      <c r="AM25" s="731">
        <v>2</v>
      </c>
      <c r="AN25" s="731">
        <v>2</v>
      </c>
      <c r="AO25" s="731">
        <v>2</v>
      </c>
      <c r="AP25" s="731">
        <v>2</v>
      </c>
      <c r="AQ25" s="647">
        <v>2</v>
      </c>
      <c r="AR25" s="364" t="s">
        <v>414</v>
      </c>
      <c r="AS25" s="364"/>
      <c r="AT25" s="439"/>
      <c r="AU25" s="541"/>
      <c r="AV25" s="541"/>
      <c r="AW25" s="541"/>
      <c r="AX25" s="541"/>
      <c r="AY25" s="366"/>
      <c r="AZ25" s="366"/>
      <c r="BA25" s="366"/>
      <c r="BB25" s="366"/>
      <c r="BC25" s="366"/>
      <c r="BD25" s="372"/>
      <c r="BE25" s="358">
        <f t="shared" ref="BE25:BE81" si="9">SUM(X25:BD25)</f>
        <v>34</v>
      </c>
      <c r="BF25" s="359">
        <f t="shared" si="6"/>
        <v>60</v>
      </c>
    </row>
    <row r="26" spans="1:58" ht="12.75" thickBot="1">
      <c r="A26" s="479" t="s">
        <v>204</v>
      </c>
      <c r="B26" s="463" t="s">
        <v>166</v>
      </c>
      <c r="C26" s="351">
        <f t="shared" ref="C26:C81" si="10">SUM(E26:BD26)</f>
        <v>0</v>
      </c>
      <c r="D26" s="352">
        <f t="shared" si="8"/>
        <v>0</v>
      </c>
      <c r="E26" s="373"/>
      <c r="F26" s="374"/>
      <c r="G26" s="375"/>
      <c r="H26" s="414"/>
      <c r="I26" s="376"/>
      <c r="J26" s="376"/>
      <c r="K26" s="541"/>
      <c r="L26" s="541"/>
      <c r="M26" s="541"/>
      <c r="N26" s="696"/>
      <c r="O26" s="763"/>
      <c r="P26" s="763"/>
      <c r="Q26" s="763"/>
      <c r="R26" s="698"/>
      <c r="S26" s="696"/>
      <c r="T26" s="696"/>
      <c r="U26" s="683"/>
      <c r="V26" s="666"/>
      <c r="W26" s="612"/>
      <c r="X26" s="376"/>
      <c r="Y26" s="376"/>
      <c r="Z26" s="696"/>
      <c r="AA26" s="696"/>
      <c r="AB26" s="376"/>
      <c r="AC26" s="376"/>
      <c r="AD26" s="376"/>
      <c r="AE26" s="376"/>
      <c r="AF26" s="376"/>
      <c r="AG26" s="376"/>
      <c r="AH26" s="376"/>
      <c r="AI26" s="376"/>
      <c r="AJ26" s="541"/>
      <c r="AK26" s="541"/>
      <c r="AL26" s="541"/>
      <c r="AM26" s="696"/>
      <c r="AN26" s="696"/>
      <c r="AO26" s="696"/>
      <c r="AP26" s="696"/>
      <c r="AQ26" s="375"/>
      <c r="AR26" s="377"/>
      <c r="AS26" s="377"/>
      <c r="AT26" s="440"/>
      <c r="AU26" s="541"/>
      <c r="AV26" s="541"/>
      <c r="AW26" s="541"/>
      <c r="AX26" s="541"/>
      <c r="AY26" s="366"/>
      <c r="AZ26" s="366"/>
      <c r="BA26" s="366"/>
      <c r="BB26" s="366"/>
      <c r="BC26" s="366"/>
      <c r="BD26" s="372"/>
      <c r="BE26" s="358">
        <f t="shared" si="9"/>
        <v>0</v>
      </c>
      <c r="BF26" s="359">
        <f t="shared" si="6"/>
        <v>0</v>
      </c>
    </row>
    <row r="27" spans="1:58" ht="12.75" thickBot="1">
      <c r="A27" s="480" t="s">
        <v>205</v>
      </c>
      <c r="B27" s="463" t="s">
        <v>167</v>
      </c>
      <c r="C27" s="351">
        <f t="shared" si="10"/>
        <v>0</v>
      </c>
      <c r="D27" s="352">
        <f t="shared" si="8"/>
        <v>0</v>
      </c>
      <c r="E27" s="360"/>
      <c r="F27" s="360"/>
      <c r="G27" s="369"/>
      <c r="H27" s="367"/>
      <c r="I27" s="367"/>
      <c r="J27" s="367"/>
      <c r="K27" s="540"/>
      <c r="L27" s="540"/>
      <c r="M27" s="540"/>
      <c r="N27" s="731"/>
      <c r="O27" s="763"/>
      <c r="P27" s="763"/>
      <c r="Q27" s="763"/>
      <c r="R27" s="731"/>
      <c r="S27" s="731"/>
      <c r="T27" s="731"/>
      <c r="U27" s="683"/>
      <c r="V27" s="666"/>
      <c r="W27" s="679"/>
      <c r="X27" s="367"/>
      <c r="Y27" s="367"/>
      <c r="Z27" s="731"/>
      <c r="AA27" s="731"/>
      <c r="AB27" s="731"/>
      <c r="AC27" s="731"/>
      <c r="AD27" s="731"/>
      <c r="AE27" s="731"/>
      <c r="AF27" s="731"/>
      <c r="AG27" s="731"/>
      <c r="AH27" s="367"/>
      <c r="AI27" s="367"/>
      <c r="AJ27" s="540"/>
      <c r="AK27" s="540"/>
      <c r="AL27" s="540"/>
      <c r="AM27" s="731"/>
      <c r="AN27" s="696"/>
      <c r="AO27" s="696"/>
      <c r="AP27" s="696"/>
      <c r="AQ27" s="361"/>
      <c r="AR27" s="364"/>
      <c r="AS27" s="364"/>
      <c r="AT27" s="439"/>
      <c r="AU27" s="541"/>
      <c r="AV27" s="541"/>
      <c r="AW27" s="541"/>
      <c r="AX27" s="541"/>
      <c r="AY27" s="366"/>
      <c r="AZ27" s="366"/>
      <c r="BA27" s="366"/>
      <c r="BB27" s="366"/>
      <c r="BC27" s="366"/>
      <c r="BD27" s="372"/>
      <c r="BE27" s="358">
        <f t="shared" si="9"/>
        <v>0</v>
      </c>
      <c r="BF27" s="359">
        <f t="shared" si="6"/>
        <v>0</v>
      </c>
    </row>
    <row r="28" spans="1:58" ht="12.75" thickBot="1">
      <c r="A28" s="480" t="s">
        <v>207</v>
      </c>
      <c r="B28" s="463" t="s">
        <v>213</v>
      </c>
      <c r="C28" s="351">
        <f t="shared" si="10"/>
        <v>0</v>
      </c>
      <c r="D28" s="352">
        <f t="shared" si="8"/>
        <v>0</v>
      </c>
      <c r="E28" s="373"/>
      <c r="F28" s="374"/>
      <c r="G28" s="375"/>
      <c r="H28" s="414"/>
      <c r="I28" s="376"/>
      <c r="J28" s="376"/>
      <c r="K28" s="541"/>
      <c r="L28" s="541"/>
      <c r="M28" s="541"/>
      <c r="N28" s="696"/>
      <c r="O28" s="763"/>
      <c r="P28" s="763"/>
      <c r="Q28" s="763"/>
      <c r="R28" s="698"/>
      <c r="S28" s="696"/>
      <c r="T28" s="696"/>
      <c r="U28" s="683"/>
      <c r="V28" s="666"/>
      <c r="W28" s="612"/>
      <c r="X28" s="376"/>
      <c r="Y28" s="376"/>
      <c r="Z28" s="696"/>
      <c r="AA28" s="696"/>
      <c r="AB28" s="376"/>
      <c r="AC28" s="376"/>
      <c r="AD28" s="376"/>
      <c r="AE28" s="376"/>
      <c r="AF28" s="376"/>
      <c r="AG28" s="376"/>
      <c r="AH28" s="376"/>
      <c r="AI28" s="376"/>
      <c r="AJ28" s="541"/>
      <c r="AK28" s="541"/>
      <c r="AL28" s="541"/>
      <c r="AM28" s="696"/>
      <c r="AN28" s="696"/>
      <c r="AO28" s="696"/>
      <c r="AP28" s="696"/>
      <c r="AQ28" s="375"/>
      <c r="AR28" s="377"/>
      <c r="AS28" s="377"/>
      <c r="AT28" s="440"/>
      <c r="AU28" s="541"/>
      <c r="AV28" s="541"/>
      <c r="AW28" s="541"/>
      <c r="AX28" s="541"/>
      <c r="AY28" s="366"/>
      <c r="AZ28" s="366"/>
      <c r="BA28" s="366"/>
      <c r="BB28" s="366"/>
      <c r="BC28" s="366"/>
      <c r="BD28" s="372"/>
      <c r="BE28" s="358">
        <f t="shared" si="9"/>
        <v>0</v>
      </c>
      <c r="BF28" s="359">
        <f t="shared" si="6"/>
        <v>0</v>
      </c>
    </row>
    <row r="29" spans="1:58" ht="22.5" customHeight="1" thickBot="1">
      <c r="A29" s="479" t="s">
        <v>173</v>
      </c>
      <c r="B29" s="463" t="s">
        <v>346</v>
      </c>
      <c r="C29" s="351">
        <f t="shared" si="10"/>
        <v>0</v>
      </c>
      <c r="D29" s="352">
        <f t="shared" si="8"/>
        <v>0</v>
      </c>
      <c r="E29" s="373"/>
      <c r="F29" s="374"/>
      <c r="G29" s="375"/>
      <c r="H29" s="414"/>
      <c r="I29" s="376"/>
      <c r="J29" s="376"/>
      <c r="K29" s="541"/>
      <c r="L29" s="541"/>
      <c r="M29" s="541"/>
      <c r="N29" s="696"/>
      <c r="O29" s="763"/>
      <c r="P29" s="763"/>
      <c r="Q29" s="763"/>
      <c r="R29" s="698"/>
      <c r="S29" s="696"/>
      <c r="T29" s="696"/>
      <c r="U29" s="840"/>
      <c r="V29" s="668"/>
      <c r="W29" s="612"/>
      <c r="X29" s="376"/>
      <c r="Y29" s="376"/>
      <c r="Z29" s="696"/>
      <c r="AA29" s="696"/>
      <c r="AB29" s="376"/>
      <c r="AC29" s="376"/>
      <c r="AD29" s="376"/>
      <c r="AE29" s="376"/>
      <c r="AF29" s="376"/>
      <c r="AG29" s="376"/>
      <c r="AH29" s="376"/>
      <c r="AI29" s="376"/>
      <c r="AJ29" s="541"/>
      <c r="AK29" s="541"/>
      <c r="AL29" s="541"/>
      <c r="AM29" s="696"/>
      <c r="AN29" s="696"/>
      <c r="AO29" s="696"/>
      <c r="AP29" s="696"/>
      <c r="AQ29" s="375"/>
      <c r="AR29" s="377"/>
      <c r="AS29" s="377"/>
      <c r="AT29" s="440"/>
      <c r="AU29" s="541"/>
      <c r="AV29" s="541"/>
      <c r="AW29" s="541"/>
      <c r="AX29" s="541"/>
      <c r="AY29" s="366"/>
      <c r="AZ29" s="366"/>
      <c r="BA29" s="366"/>
      <c r="BB29" s="366"/>
      <c r="BC29" s="366"/>
      <c r="BD29" s="372"/>
      <c r="BE29" s="358">
        <f t="shared" si="9"/>
        <v>0</v>
      </c>
      <c r="BF29" s="359">
        <f t="shared" si="6"/>
        <v>0</v>
      </c>
    </row>
    <row r="30" spans="1:58" ht="24.75" thickBot="1">
      <c r="A30" s="486" t="s">
        <v>88</v>
      </c>
      <c r="B30" s="465" t="s">
        <v>342</v>
      </c>
      <c r="C30" s="351">
        <f t="shared" si="10"/>
        <v>0</v>
      </c>
      <c r="D30" s="352">
        <f t="shared" si="8"/>
        <v>0</v>
      </c>
      <c r="E30" s="353"/>
      <c r="F30" s="390"/>
      <c r="G30" s="391"/>
      <c r="H30" s="354"/>
      <c r="I30" s="392"/>
      <c r="J30" s="392"/>
      <c r="K30" s="542"/>
      <c r="L30" s="542"/>
      <c r="M30" s="542"/>
      <c r="N30" s="737"/>
      <c r="O30" s="763"/>
      <c r="P30" s="763"/>
      <c r="Q30" s="763"/>
      <c r="R30" s="778"/>
      <c r="S30" s="737"/>
      <c r="T30" s="737"/>
      <c r="U30" s="841"/>
      <c r="V30" s="669"/>
      <c r="W30" s="355"/>
      <c r="X30" s="392"/>
      <c r="Y30" s="392"/>
      <c r="Z30" s="737"/>
      <c r="AA30" s="737"/>
      <c r="AB30" s="392"/>
      <c r="AC30" s="392"/>
      <c r="AD30" s="392"/>
      <c r="AE30" s="392"/>
      <c r="AF30" s="392"/>
      <c r="AG30" s="392"/>
      <c r="AH30" s="392"/>
      <c r="AI30" s="392"/>
      <c r="AJ30" s="542"/>
      <c r="AK30" s="542"/>
      <c r="AL30" s="542"/>
      <c r="AM30" s="737"/>
      <c r="AN30" s="737"/>
      <c r="AO30" s="737"/>
      <c r="AP30" s="737"/>
      <c r="AQ30" s="391"/>
      <c r="AR30" s="393"/>
      <c r="AS30" s="393"/>
      <c r="AT30" s="445"/>
      <c r="AU30" s="542"/>
      <c r="AV30" s="542"/>
      <c r="AW30" s="542"/>
      <c r="AX30" s="542"/>
      <c r="AY30" s="356"/>
      <c r="AZ30" s="356"/>
      <c r="BA30" s="356"/>
      <c r="BB30" s="356"/>
      <c r="BC30" s="356"/>
      <c r="BD30" s="357"/>
      <c r="BE30" s="358">
        <f t="shared" si="9"/>
        <v>0</v>
      </c>
      <c r="BF30" s="359">
        <f t="shared" si="6"/>
        <v>0</v>
      </c>
    </row>
    <row r="31" spans="1:58" ht="12.75" thickBot="1">
      <c r="A31" s="480" t="s">
        <v>159</v>
      </c>
      <c r="B31" s="466" t="s">
        <v>75</v>
      </c>
      <c r="C31" s="396">
        <f t="shared" si="10"/>
        <v>0</v>
      </c>
      <c r="D31" s="352">
        <f t="shared" si="8"/>
        <v>0</v>
      </c>
      <c r="E31" s="398"/>
      <c r="F31" s="446"/>
      <c r="G31" s="447"/>
      <c r="H31" s="452"/>
      <c r="I31" s="613"/>
      <c r="J31" s="403"/>
      <c r="K31" s="543"/>
      <c r="L31" s="543"/>
      <c r="M31" s="543"/>
      <c r="N31" s="738"/>
      <c r="O31" s="763"/>
      <c r="P31" s="763"/>
      <c r="Q31" s="763"/>
      <c r="R31" s="740"/>
      <c r="S31" s="738"/>
      <c r="T31" s="738"/>
      <c r="U31" s="835"/>
      <c r="V31" s="667"/>
      <c r="W31" s="680"/>
      <c r="X31" s="403"/>
      <c r="Y31" s="403"/>
      <c r="Z31" s="738"/>
      <c r="AA31" s="738"/>
      <c r="AB31" s="403"/>
      <c r="AC31" s="403"/>
      <c r="AD31" s="403"/>
      <c r="AE31" s="403"/>
      <c r="AF31" s="403"/>
      <c r="AG31" s="403"/>
      <c r="AH31" s="403"/>
      <c r="AI31" s="403"/>
      <c r="AJ31" s="543"/>
      <c r="AK31" s="543"/>
      <c r="AL31" s="543"/>
      <c r="AM31" s="738"/>
      <c r="AN31" s="738"/>
      <c r="AO31" s="738"/>
      <c r="AP31" s="738"/>
      <c r="AQ31" s="419"/>
      <c r="AR31" s="400"/>
      <c r="AS31" s="400"/>
      <c r="AT31" s="449"/>
      <c r="AU31" s="543"/>
      <c r="AV31" s="543"/>
      <c r="AW31" s="543"/>
      <c r="AX31" s="543"/>
      <c r="AY31" s="402"/>
      <c r="AZ31" s="402"/>
      <c r="BA31" s="402"/>
      <c r="BB31" s="402"/>
      <c r="BC31" s="402"/>
      <c r="BD31" s="405"/>
      <c r="BE31" s="358">
        <f t="shared" si="9"/>
        <v>0</v>
      </c>
      <c r="BF31" s="406">
        <f t="shared" si="6"/>
        <v>0</v>
      </c>
    </row>
    <row r="32" spans="1:58" ht="12.75" thickBot="1">
      <c r="A32" s="479" t="s">
        <v>160</v>
      </c>
      <c r="B32" s="467" t="s">
        <v>76</v>
      </c>
      <c r="C32" s="351">
        <f t="shared" si="10"/>
        <v>26</v>
      </c>
      <c r="D32" s="352">
        <f t="shared" si="8"/>
        <v>26</v>
      </c>
      <c r="E32" s="373">
        <v>2</v>
      </c>
      <c r="F32" s="373">
        <v>2</v>
      </c>
      <c r="G32" s="431">
        <v>2</v>
      </c>
      <c r="H32" s="414">
        <v>2</v>
      </c>
      <c r="I32" s="414">
        <v>2</v>
      </c>
      <c r="J32" s="414">
        <v>2</v>
      </c>
      <c r="K32" s="865"/>
      <c r="L32" s="865"/>
      <c r="M32" s="865"/>
      <c r="N32" s="698">
        <v>2</v>
      </c>
      <c r="O32" s="763">
        <v>2</v>
      </c>
      <c r="P32" s="763">
        <v>2</v>
      </c>
      <c r="Q32" s="763">
        <v>2</v>
      </c>
      <c r="R32" s="414">
        <v>2</v>
      </c>
      <c r="S32" s="696">
        <v>2</v>
      </c>
      <c r="T32" s="627">
        <v>2</v>
      </c>
      <c r="U32" s="683" t="s">
        <v>413</v>
      </c>
      <c r="V32" s="666"/>
      <c r="W32" s="612"/>
      <c r="X32" s="591"/>
      <c r="Y32" s="591"/>
      <c r="Z32" s="696"/>
      <c r="AA32" s="696"/>
      <c r="AB32" s="376"/>
      <c r="AC32" s="376"/>
      <c r="AD32" s="376"/>
      <c r="AE32" s="376"/>
      <c r="AF32" s="376"/>
      <c r="AG32" s="376"/>
      <c r="AH32" s="376"/>
      <c r="AI32" s="376"/>
      <c r="AJ32" s="541"/>
      <c r="AK32" s="541"/>
      <c r="AL32" s="541"/>
      <c r="AM32" s="696"/>
      <c r="AN32" s="696"/>
      <c r="AO32" s="696"/>
      <c r="AP32" s="696"/>
      <c r="AQ32" s="375"/>
      <c r="AR32" s="377"/>
      <c r="AS32" s="377"/>
      <c r="AT32" s="440"/>
      <c r="AU32" s="541"/>
      <c r="AV32" s="541"/>
      <c r="AW32" s="541"/>
      <c r="AX32" s="541"/>
      <c r="AY32" s="366"/>
      <c r="AZ32" s="366"/>
      <c r="BA32" s="366"/>
      <c r="BB32" s="366"/>
      <c r="BC32" s="366"/>
      <c r="BD32" s="372"/>
      <c r="BE32" s="358">
        <f t="shared" si="9"/>
        <v>0</v>
      </c>
      <c r="BF32" s="359">
        <f t="shared" si="6"/>
        <v>26</v>
      </c>
    </row>
    <row r="33" spans="1:58" ht="24.75" hidden="1" outlineLevel="1" thickBot="1">
      <c r="A33" s="481" t="s">
        <v>208</v>
      </c>
      <c r="B33" s="464" t="s">
        <v>209</v>
      </c>
      <c r="C33" s="351">
        <f t="shared" si="10"/>
        <v>0</v>
      </c>
      <c r="D33" s="352">
        <f t="shared" si="8"/>
        <v>0</v>
      </c>
      <c r="E33" s="381"/>
      <c r="F33" s="382"/>
      <c r="G33" s="383"/>
      <c r="H33" s="417"/>
      <c r="I33" s="384"/>
      <c r="J33" s="384"/>
      <c r="K33" s="544"/>
      <c r="L33" s="544"/>
      <c r="M33" s="544"/>
      <c r="N33" s="744"/>
      <c r="O33" s="763"/>
      <c r="P33" s="763"/>
      <c r="Q33" s="763"/>
      <c r="R33" s="780"/>
      <c r="S33" s="744"/>
      <c r="T33" s="744"/>
      <c r="U33" s="840"/>
      <c r="V33" s="668"/>
      <c r="W33" s="681"/>
      <c r="X33" s="384"/>
      <c r="Y33" s="384"/>
      <c r="Z33" s="744"/>
      <c r="AA33" s="744"/>
      <c r="AB33" s="384"/>
      <c r="AC33" s="384"/>
      <c r="AD33" s="384"/>
      <c r="AE33" s="384"/>
      <c r="AF33" s="384"/>
      <c r="AG33" s="384"/>
      <c r="AH33" s="384"/>
      <c r="AI33" s="384"/>
      <c r="AJ33" s="544"/>
      <c r="AK33" s="544"/>
      <c r="AL33" s="544"/>
      <c r="AM33" s="744"/>
      <c r="AN33" s="744"/>
      <c r="AO33" s="744"/>
      <c r="AP33" s="744"/>
      <c r="AQ33" s="383"/>
      <c r="AR33" s="385"/>
      <c r="AS33" s="385"/>
      <c r="AT33" s="443"/>
      <c r="AU33" s="544"/>
      <c r="AV33" s="544"/>
      <c r="AW33" s="544"/>
      <c r="AX33" s="544"/>
      <c r="AY33" s="387"/>
      <c r="AZ33" s="387"/>
      <c r="BA33" s="387"/>
      <c r="BB33" s="387"/>
      <c r="BC33" s="387"/>
      <c r="BD33" s="389"/>
      <c r="BE33" s="358">
        <f t="shared" si="9"/>
        <v>0</v>
      </c>
      <c r="BF33" s="359">
        <f t="shared" si="6"/>
        <v>0</v>
      </c>
    </row>
    <row r="34" spans="1:58" ht="24.75" hidden="1" outlineLevel="1" thickBot="1">
      <c r="A34" s="486" t="s">
        <v>93</v>
      </c>
      <c r="B34" s="465" t="s">
        <v>343</v>
      </c>
      <c r="C34" s="351">
        <f t="shared" si="10"/>
        <v>0</v>
      </c>
      <c r="D34" s="352">
        <f t="shared" si="8"/>
        <v>0</v>
      </c>
      <c r="E34" s="353"/>
      <c r="F34" s="390"/>
      <c r="G34" s="391"/>
      <c r="H34" s="354"/>
      <c r="I34" s="392"/>
      <c r="J34" s="392"/>
      <c r="K34" s="542"/>
      <c r="L34" s="542"/>
      <c r="M34" s="542"/>
      <c r="N34" s="737"/>
      <c r="O34" s="763"/>
      <c r="P34" s="763"/>
      <c r="Q34" s="763"/>
      <c r="R34" s="778"/>
      <c r="S34" s="737"/>
      <c r="T34" s="737"/>
      <c r="U34" s="841"/>
      <c r="V34" s="669"/>
      <c r="W34" s="355"/>
      <c r="X34" s="392"/>
      <c r="Y34" s="392"/>
      <c r="Z34" s="737"/>
      <c r="AA34" s="737"/>
      <c r="AB34" s="392"/>
      <c r="AC34" s="392"/>
      <c r="AD34" s="392"/>
      <c r="AE34" s="392"/>
      <c r="AF34" s="392"/>
      <c r="AG34" s="392"/>
      <c r="AH34" s="392"/>
      <c r="AI34" s="392"/>
      <c r="AJ34" s="542"/>
      <c r="AK34" s="542"/>
      <c r="AL34" s="542"/>
      <c r="AM34" s="737"/>
      <c r="AN34" s="737"/>
      <c r="AO34" s="737"/>
      <c r="AP34" s="737"/>
      <c r="AQ34" s="391"/>
      <c r="AR34" s="393"/>
      <c r="AS34" s="393"/>
      <c r="AT34" s="445"/>
      <c r="AU34" s="542"/>
      <c r="AV34" s="542"/>
      <c r="AW34" s="542"/>
      <c r="AX34" s="542"/>
      <c r="AY34" s="356"/>
      <c r="AZ34" s="356"/>
      <c r="BA34" s="356"/>
      <c r="BB34" s="356"/>
      <c r="BC34" s="356"/>
      <c r="BD34" s="357"/>
      <c r="BE34" s="358">
        <f t="shared" si="9"/>
        <v>0</v>
      </c>
      <c r="BF34" s="359">
        <f t="shared" si="6"/>
        <v>0</v>
      </c>
    </row>
    <row r="35" spans="1:58" ht="12.75" hidden="1" outlineLevel="1" thickBot="1">
      <c r="A35" s="480" t="s">
        <v>137</v>
      </c>
      <c r="B35" s="466" t="s">
        <v>95</v>
      </c>
      <c r="C35" s="396">
        <f t="shared" si="10"/>
        <v>0</v>
      </c>
      <c r="D35" s="352">
        <f t="shared" si="8"/>
        <v>0</v>
      </c>
      <c r="E35" s="398"/>
      <c r="F35" s="398"/>
      <c r="G35" s="451"/>
      <c r="H35" s="452"/>
      <c r="I35" s="452"/>
      <c r="J35" s="452"/>
      <c r="K35" s="545"/>
      <c r="L35" s="545"/>
      <c r="M35" s="545"/>
      <c r="N35" s="745"/>
      <c r="O35" s="763"/>
      <c r="P35" s="763"/>
      <c r="Q35" s="763"/>
      <c r="R35" s="745"/>
      <c r="S35" s="745"/>
      <c r="T35" s="745"/>
      <c r="U35" s="835"/>
      <c r="V35" s="667"/>
      <c r="W35" s="578"/>
      <c r="X35" s="452"/>
      <c r="Y35" s="452"/>
      <c r="Z35" s="745"/>
      <c r="AA35" s="745"/>
      <c r="AB35" s="745"/>
      <c r="AC35" s="745"/>
      <c r="AD35" s="745"/>
      <c r="AE35" s="745"/>
      <c r="AF35" s="745"/>
      <c r="AG35" s="745"/>
      <c r="AH35" s="452"/>
      <c r="AI35" s="452"/>
      <c r="AJ35" s="545"/>
      <c r="AK35" s="545"/>
      <c r="AL35" s="545"/>
      <c r="AM35" s="745"/>
      <c r="AN35" s="738"/>
      <c r="AO35" s="738"/>
      <c r="AP35" s="738"/>
      <c r="AQ35" s="447"/>
      <c r="AR35" s="410"/>
      <c r="AS35" s="410"/>
      <c r="AT35" s="453"/>
      <c r="AU35" s="543"/>
      <c r="AV35" s="543"/>
      <c r="AW35" s="543"/>
      <c r="AX35" s="543"/>
      <c r="AY35" s="402"/>
      <c r="AZ35" s="402"/>
      <c r="BA35" s="402"/>
      <c r="BB35" s="402"/>
      <c r="BC35" s="402"/>
      <c r="BD35" s="405"/>
      <c r="BE35" s="358">
        <f t="shared" si="9"/>
        <v>0</v>
      </c>
      <c r="BF35" s="406">
        <f t="shared" si="6"/>
        <v>0</v>
      </c>
    </row>
    <row r="36" spans="1:58" ht="12.75" hidden="1" outlineLevel="1" thickBot="1">
      <c r="A36" s="479" t="s">
        <v>138</v>
      </c>
      <c r="B36" s="463" t="s">
        <v>344</v>
      </c>
      <c r="C36" s="351">
        <f t="shared" si="10"/>
        <v>0</v>
      </c>
      <c r="D36" s="352">
        <f t="shared" si="8"/>
        <v>0</v>
      </c>
      <c r="E36" s="373"/>
      <c r="F36" s="374"/>
      <c r="G36" s="375"/>
      <c r="H36" s="414"/>
      <c r="I36" s="376"/>
      <c r="J36" s="376"/>
      <c r="K36" s="541"/>
      <c r="L36" s="541"/>
      <c r="M36" s="541"/>
      <c r="N36" s="696"/>
      <c r="O36" s="763"/>
      <c r="P36" s="763"/>
      <c r="Q36" s="763"/>
      <c r="R36" s="698"/>
      <c r="S36" s="696"/>
      <c r="T36" s="696"/>
      <c r="U36" s="683"/>
      <c r="V36" s="666"/>
      <c r="W36" s="612"/>
      <c r="X36" s="376"/>
      <c r="Y36" s="376"/>
      <c r="Z36" s="731"/>
      <c r="AA36" s="731"/>
      <c r="AB36" s="731"/>
      <c r="AC36" s="731"/>
      <c r="AD36" s="731"/>
      <c r="AE36" s="731"/>
      <c r="AF36" s="731"/>
      <c r="AG36" s="731"/>
      <c r="AH36" s="367"/>
      <c r="AI36" s="367"/>
      <c r="AJ36" s="540"/>
      <c r="AK36" s="540"/>
      <c r="AL36" s="540"/>
      <c r="AM36" s="731"/>
      <c r="AN36" s="696"/>
      <c r="AO36" s="696"/>
      <c r="AP36" s="696"/>
      <c r="AQ36" s="361"/>
      <c r="AR36" s="364"/>
      <c r="AS36" s="364"/>
      <c r="AT36" s="439"/>
      <c r="AU36" s="541"/>
      <c r="AV36" s="541"/>
      <c r="AW36" s="541"/>
      <c r="AX36" s="541"/>
      <c r="AY36" s="366"/>
      <c r="AZ36" s="366"/>
      <c r="BA36" s="366"/>
      <c r="BB36" s="366"/>
      <c r="BC36" s="366"/>
      <c r="BD36" s="372"/>
      <c r="BE36" s="358">
        <f t="shared" si="9"/>
        <v>0</v>
      </c>
      <c r="BF36" s="359">
        <f t="shared" si="6"/>
        <v>0</v>
      </c>
    </row>
    <row r="37" spans="1:58" ht="24.75" hidden="1" outlineLevel="1" thickBot="1">
      <c r="A37" s="480" t="s">
        <v>139</v>
      </c>
      <c r="B37" s="463" t="s">
        <v>97</v>
      </c>
      <c r="C37" s="351">
        <f t="shared" si="10"/>
        <v>0</v>
      </c>
      <c r="D37" s="352">
        <f t="shared" si="8"/>
        <v>0</v>
      </c>
      <c r="E37" s="360"/>
      <c r="F37" s="360"/>
      <c r="G37" s="369"/>
      <c r="H37" s="367"/>
      <c r="I37" s="367"/>
      <c r="J37" s="367"/>
      <c r="K37" s="540"/>
      <c r="L37" s="540"/>
      <c r="M37" s="540"/>
      <c r="N37" s="731"/>
      <c r="O37" s="763"/>
      <c r="P37" s="763"/>
      <c r="Q37" s="763"/>
      <c r="R37" s="731"/>
      <c r="S37" s="731"/>
      <c r="T37" s="731"/>
      <c r="U37" s="683"/>
      <c r="V37" s="666"/>
      <c r="W37" s="679"/>
      <c r="X37" s="367"/>
      <c r="Y37" s="367"/>
      <c r="Z37" s="731"/>
      <c r="AA37" s="731"/>
      <c r="AB37" s="731"/>
      <c r="AC37" s="731"/>
      <c r="AD37" s="731"/>
      <c r="AE37" s="731"/>
      <c r="AF37" s="731"/>
      <c r="AG37" s="731"/>
      <c r="AH37" s="367"/>
      <c r="AI37" s="367"/>
      <c r="AJ37" s="540"/>
      <c r="AK37" s="540"/>
      <c r="AL37" s="540"/>
      <c r="AM37" s="731"/>
      <c r="AN37" s="696"/>
      <c r="AO37" s="696"/>
      <c r="AP37" s="696"/>
      <c r="AQ37" s="361"/>
      <c r="AR37" s="364"/>
      <c r="AS37" s="364"/>
      <c r="AT37" s="439"/>
      <c r="AU37" s="541"/>
      <c r="AV37" s="541"/>
      <c r="AW37" s="541"/>
      <c r="AX37" s="541"/>
      <c r="AY37" s="366"/>
      <c r="AZ37" s="366"/>
      <c r="BA37" s="366"/>
      <c r="BB37" s="366"/>
      <c r="BC37" s="366"/>
      <c r="BD37" s="372"/>
      <c r="BE37" s="358">
        <f t="shared" si="9"/>
        <v>0</v>
      </c>
      <c r="BF37" s="359">
        <f t="shared" si="6"/>
        <v>0</v>
      </c>
    </row>
    <row r="38" spans="1:58" ht="24.75" hidden="1" outlineLevel="1" thickBot="1">
      <c r="A38" s="479" t="s">
        <v>140</v>
      </c>
      <c r="B38" s="463" t="s">
        <v>98</v>
      </c>
      <c r="C38" s="351">
        <f t="shared" si="10"/>
        <v>0</v>
      </c>
      <c r="D38" s="352">
        <f t="shared" si="8"/>
        <v>0</v>
      </c>
      <c r="E38" s="373"/>
      <c r="F38" s="374"/>
      <c r="G38" s="375"/>
      <c r="H38" s="414"/>
      <c r="I38" s="376"/>
      <c r="J38" s="376"/>
      <c r="K38" s="541"/>
      <c r="L38" s="541"/>
      <c r="M38" s="541"/>
      <c r="N38" s="696"/>
      <c r="O38" s="763"/>
      <c r="P38" s="763"/>
      <c r="Q38" s="763"/>
      <c r="R38" s="698"/>
      <c r="S38" s="696"/>
      <c r="T38" s="696"/>
      <c r="U38" s="683"/>
      <c r="V38" s="666"/>
      <c r="W38" s="612"/>
      <c r="X38" s="376"/>
      <c r="Y38" s="376"/>
      <c r="Z38" s="696"/>
      <c r="AA38" s="696"/>
      <c r="AB38" s="696"/>
      <c r="AC38" s="696"/>
      <c r="AD38" s="696"/>
      <c r="AE38" s="696"/>
      <c r="AF38" s="696"/>
      <c r="AG38" s="696"/>
      <c r="AH38" s="376"/>
      <c r="AI38" s="376"/>
      <c r="AJ38" s="541"/>
      <c r="AK38" s="541"/>
      <c r="AL38" s="541"/>
      <c r="AM38" s="696"/>
      <c r="AN38" s="696"/>
      <c r="AO38" s="696"/>
      <c r="AP38" s="696"/>
      <c r="AQ38" s="375"/>
      <c r="AR38" s="377"/>
      <c r="AS38" s="377"/>
      <c r="AT38" s="440"/>
      <c r="AU38" s="541"/>
      <c r="AV38" s="541"/>
      <c r="AW38" s="541"/>
      <c r="AX38" s="541"/>
      <c r="AY38" s="366"/>
      <c r="AZ38" s="366"/>
      <c r="BA38" s="366"/>
      <c r="BB38" s="366"/>
      <c r="BC38" s="366"/>
      <c r="BD38" s="372"/>
      <c r="BE38" s="358">
        <f t="shared" si="9"/>
        <v>0</v>
      </c>
      <c r="BF38" s="359">
        <f t="shared" si="6"/>
        <v>0</v>
      </c>
    </row>
    <row r="39" spans="1:58" ht="24.75" collapsed="1" thickBot="1">
      <c r="A39" s="480" t="s">
        <v>141</v>
      </c>
      <c r="B39" s="463" t="s">
        <v>99</v>
      </c>
      <c r="C39" s="351">
        <f t="shared" si="10"/>
        <v>13</v>
      </c>
      <c r="D39" s="352">
        <f t="shared" si="8"/>
        <v>13</v>
      </c>
      <c r="E39" s="373">
        <v>1</v>
      </c>
      <c r="F39" s="373">
        <v>1</v>
      </c>
      <c r="G39" s="431">
        <v>1</v>
      </c>
      <c r="H39" s="414">
        <v>1</v>
      </c>
      <c r="I39" s="414">
        <v>1</v>
      </c>
      <c r="J39" s="414">
        <v>1</v>
      </c>
      <c r="K39" s="865"/>
      <c r="L39" s="865"/>
      <c r="M39" s="865"/>
      <c r="N39" s="698">
        <v>1</v>
      </c>
      <c r="O39" s="763">
        <v>1</v>
      </c>
      <c r="P39" s="763">
        <v>1</v>
      </c>
      <c r="Q39" s="763">
        <v>1</v>
      </c>
      <c r="R39" s="698">
        <v>1</v>
      </c>
      <c r="S39" s="696">
        <v>1</v>
      </c>
      <c r="T39" s="696">
        <v>1</v>
      </c>
      <c r="U39" s="683"/>
      <c r="V39" s="666"/>
      <c r="W39" s="678"/>
      <c r="X39" s="591"/>
      <c r="Y39" s="591"/>
      <c r="Z39" s="751"/>
      <c r="AA39" s="696"/>
      <c r="AB39" s="696"/>
      <c r="AC39" s="696"/>
      <c r="AD39" s="696"/>
      <c r="AE39" s="696"/>
      <c r="AF39" s="696"/>
      <c r="AG39" s="696"/>
      <c r="AH39" s="376"/>
      <c r="AI39" s="376"/>
      <c r="AJ39" s="541"/>
      <c r="AK39" s="541"/>
      <c r="AL39" s="541"/>
      <c r="AM39" s="696"/>
      <c r="AN39" s="696"/>
      <c r="AO39" s="696"/>
      <c r="AP39" s="696"/>
      <c r="AQ39" s="375"/>
      <c r="AR39" s="377"/>
      <c r="AS39" s="377"/>
      <c r="AT39" s="440"/>
      <c r="AU39" s="541"/>
      <c r="AV39" s="541"/>
      <c r="AW39" s="541"/>
      <c r="AX39" s="541"/>
      <c r="AY39" s="366"/>
      <c r="AZ39" s="366"/>
      <c r="BA39" s="366"/>
      <c r="BB39" s="366"/>
      <c r="BC39" s="366"/>
      <c r="BD39" s="372"/>
      <c r="BE39" s="358">
        <f t="shared" si="9"/>
        <v>0</v>
      </c>
      <c r="BF39" s="359">
        <f t="shared" si="6"/>
        <v>13</v>
      </c>
    </row>
    <row r="40" spans="1:58" ht="12.75" thickBot="1">
      <c r="A40" s="479" t="s">
        <v>142</v>
      </c>
      <c r="B40" s="463" t="s">
        <v>100</v>
      </c>
      <c r="C40" s="351">
        <f t="shared" si="10"/>
        <v>13</v>
      </c>
      <c r="D40" s="352">
        <f t="shared" si="8"/>
        <v>13</v>
      </c>
      <c r="E40" s="373">
        <v>1</v>
      </c>
      <c r="F40" s="373">
        <v>1</v>
      </c>
      <c r="G40" s="431">
        <v>1</v>
      </c>
      <c r="H40" s="414">
        <v>1</v>
      </c>
      <c r="I40" s="414">
        <v>1</v>
      </c>
      <c r="J40" s="414">
        <v>1</v>
      </c>
      <c r="K40" s="865"/>
      <c r="L40" s="865"/>
      <c r="M40" s="865"/>
      <c r="N40" s="698">
        <v>1</v>
      </c>
      <c r="O40" s="763">
        <v>1</v>
      </c>
      <c r="P40" s="763">
        <v>1</v>
      </c>
      <c r="Q40" s="763">
        <v>1</v>
      </c>
      <c r="R40" s="698">
        <v>1</v>
      </c>
      <c r="S40" s="696">
        <v>1</v>
      </c>
      <c r="T40" s="627">
        <v>1</v>
      </c>
      <c r="U40" s="683" t="s">
        <v>413</v>
      </c>
      <c r="V40" s="666"/>
      <c r="W40" s="612"/>
      <c r="X40" s="591"/>
      <c r="Y40" s="591"/>
      <c r="Z40" s="751"/>
      <c r="AA40" s="696"/>
      <c r="AB40" s="696"/>
      <c r="AC40" s="696"/>
      <c r="AD40" s="696"/>
      <c r="AE40" s="696"/>
      <c r="AF40" s="696"/>
      <c r="AG40" s="696"/>
      <c r="AH40" s="376"/>
      <c r="AI40" s="376"/>
      <c r="AJ40" s="541"/>
      <c r="AK40" s="541"/>
      <c r="AL40" s="541"/>
      <c r="AM40" s="696"/>
      <c r="AN40" s="696"/>
      <c r="AO40" s="696"/>
      <c r="AP40" s="696"/>
      <c r="AQ40" s="375"/>
      <c r="AR40" s="377"/>
      <c r="AS40" s="377"/>
      <c r="AT40" s="440"/>
      <c r="AU40" s="541"/>
      <c r="AV40" s="541"/>
      <c r="AW40" s="541"/>
      <c r="AX40" s="541"/>
      <c r="AY40" s="366"/>
      <c r="AZ40" s="366"/>
      <c r="BA40" s="366"/>
      <c r="BB40" s="366"/>
      <c r="BC40" s="366"/>
      <c r="BD40" s="372"/>
      <c r="BE40" s="358">
        <f t="shared" si="9"/>
        <v>0</v>
      </c>
      <c r="BF40" s="359">
        <f t="shared" si="6"/>
        <v>13</v>
      </c>
    </row>
    <row r="41" spans="1:58" ht="24.75" thickBot="1">
      <c r="A41" s="480" t="s">
        <v>210</v>
      </c>
      <c r="B41" s="463" t="s">
        <v>168</v>
      </c>
      <c r="C41" s="351">
        <f t="shared" si="10"/>
        <v>44</v>
      </c>
      <c r="D41" s="352">
        <f t="shared" si="8"/>
        <v>26</v>
      </c>
      <c r="E41" s="373">
        <v>2</v>
      </c>
      <c r="F41" s="373">
        <v>2</v>
      </c>
      <c r="G41" s="431">
        <v>2</v>
      </c>
      <c r="H41" s="414">
        <v>2</v>
      </c>
      <c r="I41" s="414">
        <v>2</v>
      </c>
      <c r="J41" s="414">
        <v>2</v>
      </c>
      <c r="K41" s="865"/>
      <c r="L41" s="865"/>
      <c r="M41" s="865"/>
      <c r="N41" s="698">
        <v>2</v>
      </c>
      <c r="O41" s="763">
        <v>2</v>
      </c>
      <c r="P41" s="763">
        <v>2</v>
      </c>
      <c r="Q41" s="763">
        <v>2</v>
      </c>
      <c r="R41" s="698">
        <v>2</v>
      </c>
      <c r="S41" s="696">
        <v>2</v>
      </c>
      <c r="T41" s="696">
        <v>2</v>
      </c>
      <c r="U41" s="683"/>
      <c r="V41" s="666"/>
      <c r="W41" s="612"/>
      <c r="X41" s="376">
        <v>1</v>
      </c>
      <c r="Y41" s="376">
        <v>1</v>
      </c>
      <c r="Z41" s="696">
        <v>1</v>
      </c>
      <c r="AA41" s="696">
        <v>1</v>
      </c>
      <c r="AB41" s="696">
        <v>1</v>
      </c>
      <c r="AC41" s="696">
        <v>1</v>
      </c>
      <c r="AD41" s="696">
        <v>1</v>
      </c>
      <c r="AE41" s="696">
        <v>1</v>
      </c>
      <c r="AF41" s="696">
        <v>1</v>
      </c>
      <c r="AG41" s="696">
        <v>1</v>
      </c>
      <c r="AH41" s="696">
        <v>1</v>
      </c>
      <c r="AI41" s="696">
        <v>1</v>
      </c>
      <c r="AJ41" s="541"/>
      <c r="AK41" s="541"/>
      <c r="AL41" s="541"/>
      <c r="AM41" s="696">
        <v>1</v>
      </c>
      <c r="AN41" s="696">
        <v>1</v>
      </c>
      <c r="AO41" s="696">
        <v>1</v>
      </c>
      <c r="AP41" s="696">
        <v>1</v>
      </c>
      <c r="AQ41" s="629">
        <v>2</v>
      </c>
      <c r="AR41" s="377" t="s">
        <v>415</v>
      </c>
      <c r="AS41" s="377"/>
      <c r="AT41" s="440"/>
      <c r="AU41" s="541"/>
      <c r="AV41" s="541"/>
      <c r="AW41" s="541"/>
      <c r="AX41" s="541"/>
      <c r="AY41" s="366"/>
      <c r="AZ41" s="366"/>
      <c r="BA41" s="366"/>
      <c r="BB41" s="366"/>
      <c r="BC41" s="366"/>
      <c r="BD41" s="372"/>
      <c r="BE41" s="358">
        <f t="shared" si="9"/>
        <v>18</v>
      </c>
      <c r="BF41" s="359">
        <f t="shared" si="6"/>
        <v>44</v>
      </c>
    </row>
    <row r="42" spans="1:58" ht="31.5" customHeight="1" thickBot="1">
      <c r="A42" s="479" t="s">
        <v>211</v>
      </c>
      <c r="B42" s="467" t="s">
        <v>367</v>
      </c>
      <c r="C42" s="413">
        <f t="shared" si="10"/>
        <v>0</v>
      </c>
      <c r="D42" s="352">
        <f t="shared" si="8"/>
        <v>0</v>
      </c>
      <c r="E42" s="414"/>
      <c r="F42" s="376"/>
      <c r="G42" s="375"/>
      <c r="H42" s="414"/>
      <c r="I42" s="376"/>
      <c r="J42" s="376"/>
      <c r="K42" s="541"/>
      <c r="L42" s="541"/>
      <c r="M42" s="541"/>
      <c r="N42" s="376"/>
      <c r="O42" s="763"/>
      <c r="P42" s="763"/>
      <c r="Q42" s="763"/>
      <c r="R42" s="414"/>
      <c r="S42" s="376"/>
      <c r="T42" s="376"/>
      <c r="U42" s="683"/>
      <c r="V42" s="666"/>
      <c r="W42" s="612"/>
      <c r="X42" s="376"/>
      <c r="Y42" s="376"/>
      <c r="Z42" s="376"/>
      <c r="AA42" s="376"/>
      <c r="AB42" s="376"/>
      <c r="AC42" s="376"/>
      <c r="AD42" s="376"/>
      <c r="AE42" s="376"/>
      <c r="AF42" s="376"/>
      <c r="AG42" s="376"/>
      <c r="AH42" s="376"/>
      <c r="AI42" s="376"/>
      <c r="AJ42" s="541"/>
      <c r="AK42" s="541"/>
      <c r="AL42" s="541"/>
      <c r="AM42" s="376"/>
      <c r="AN42" s="376"/>
      <c r="AO42" s="696"/>
      <c r="AP42" s="696"/>
      <c r="AQ42" s="375"/>
      <c r="AR42" s="377"/>
      <c r="AS42" s="377"/>
      <c r="AT42" s="440"/>
      <c r="AU42" s="541"/>
      <c r="AV42" s="541"/>
      <c r="AW42" s="541"/>
      <c r="AX42" s="541"/>
      <c r="AY42" s="366"/>
      <c r="AZ42" s="366"/>
      <c r="BA42" s="366"/>
      <c r="BB42" s="366"/>
      <c r="BC42" s="366"/>
      <c r="BD42" s="372"/>
      <c r="BE42" s="358">
        <f t="shared" si="9"/>
        <v>0</v>
      </c>
      <c r="BF42" s="359">
        <f t="shared" si="6"/>
        <v>0</v>
      </c>
    </row>
    <row r="43" spans="1:58" ht="24.75" thickBot="1">
      <c r="A43" s="480" t="s">
        <v>177</v>
      </c>
      <c r="B43" s="467" t="s">
        <v>345</v>
      </c>
      <c r="C43" s="413">
        <f t="shared" si="10"/>
        <v>0</v>
      </c>
      <c r="D43" s="352">
        <f t="shared" si="8"/>
        <v>0</v>
      </c>
      <c r="E43" s="414"/>
      <c r="F43" s="376"/>
      <c r="G43" s="375"/>
      <c r="H43" s="414"/>
      <c r="I43" s="376"/>
      <c r="J43" s="376"/>
      <c r="K43" s="541"/>
      <c r="L43" s="541"/>
      <c r="M43" s="541"/>
      <c r="N43" s="376"/>
      <c r="O43" s="763"/>
      <c r="P43" s="763"/>
      <c r="Q43" s="763"/>
      <c r="R43" s="414"/>
      <c r="S43" s="376"/>
      <c r="T43" s="376"/>
      <c r="U43" s="683"/>
      <c r="V43" s="666"/>
      <c r="W43" s="612"/>
      <c r="X43" s="376"/>
      <c r="Y43" s="376"/>
      <c r="Z43" s="376"/>
      <c r="AA43" s="376"/>
      <c r="AB43" s="376"/>
      <c r="AC43" s="376"/>
      <c r="AD43" s="376"/>
      <c r="AE43" s="376"/>
      <c r="AF43" s="376"/>
      <c r="AG43" s="376"/>
      <c r="AH43" s="376"/>
      <c r="AI43" s="376"/>
      <c r="AJ43" s="541"/>
      <c r="AK43" s="541"/>
      <c r="AL43" s="541"/>
      <c r="AM43" s="376"/>
      <c r="AN43" s="376"/>
      <c r="AO43" s="696"/>
      <c r="AP43" s="696"/>
      <c r="AQ43" s="375"/>
      <c r="AR43" s="377"/>
      <c r="AS43" s="377"/>
      <c r="AT43" s="440"/>
      <c r="AU43" s="541"/>
      <c r="AV43" s="541"/>
      <c r="AW43" s="541"/>
      <c r="AX43" s="541"/>
      <c r="AY43" s="366"/>
      <c r="AZ43" s="366"/>
      <c r="BA43" s="366"/>
      <c r="BB43" s="366"/>
      <c r="BC43" s="366"/>
      <c r="BD43" s="372"/>
      <c r="BE43" s="358">
        <f t="shared" si="9"/>
        <v>0</v>
      </c>
      <c r="BF43" s="359"/>
    </row>
    <row r="44" spans="1:58" ht="36.75" thickBot="1">
      <c r="A44" s="861" t="s">
        <v>178</v>
      </c>
      <c r="B44" s="864" t="s">
        <v>446</v>
      </c>
      <c r="C44" s="351">
        <f t="shared" si="10"/>
        <v>41</v>
      </c>
      <c r="D44" s="352">
        <f t="shared" si="8"/>
        <v>24</v>
      </c>
      <c r="E44" s="414">
        <v>2</v>
      </c>
      <c r="F44" s="414">
        <v>2</v>
      </c>
      <c r="G44" s="431">
        <v>2</v>
      </c>
      <c r="H44" s="414">
        <v>2</v>
      </c>
      <c r="I44" s="414">
        <v>2</v>
      </c>
      <c r="J44" s="414">
        <v>2</v>
      </c>
      <c r="K44" s="865"/>
      <c r="L44" s="865"/>
      <c r="M44" s="865"/>
      <c r="N44" s="414">
        <v>2</v>
      </c>
      <c r="O44" s="763">
        <v>2</v>
      </c>
      <c r="P44" s="763">
        <v>2</v>
      </c>
      <c r="Q44" s="763"/>
      <c r="R44" s="414">
        <v>2</v>
      </c>
      <c r="S44" s="376">
        <v>2</v>
      </c>
      <c r="T44" s="376">
        <v>2</v>
      </c>
      <c r="U44" s="683"/>
      <c r="V44" s="666"/>
      <c r="W44" s="612"/>
      <c r="X44" s="376">
        <v>1</v>
      </c>
      <c r="Y44" s="376">
        <v>1</v>
      </c>
      <c r="Z44" s="376">
        <v>1</v>
      </c>
      <c r="AA44" s="376">
        <v>1</v>
      </c>
      <c r="AB44" s="376">
        <v>1</v>
      </c>
      <c r="AC44" s="376">
        <v>1</v>
      </c>
      <c r="AD44" s="376">
        <v>1</v>
      </c>
      <c r="AE44" s="376">
        <v>1</v>
      </c>
      <c r="AF44" s="376">
        <v>1</v>
      </c>
      <c r="AG44" s="376">
        <v>1</v>
      </c>
      <c r="AH44" s="376">
        <v>1</v>
      </c>
      <c r="AI44" s="376">
        <v>1</v>
      </c>
      <c r="AJ44" s="541"/>
      <c r="AK44" s="872"/>
      <c r="AL44" s="871"/>
      <c r="AM44" s="376">
        <v>1</v>
      </c>
      <c r="AN44" s="376">
        <v>1</v>
      </c>
      <c r="AO44" s="376">
        <v>1</v>
      </c>
      <c r="AP44" s="376">
        <v>1</v>
      </c>
      <c r="AQ44" s="629">
        <v>1</v>
      </c>
      <c r="AR44" s="377" t="s">
        <v>415</v>
      </c>
      <c r="AS44" s="377"/>
      <c r="AT44" s="440"/>
      <c r="AU44" s="541"/>
      <c r="AV44" s="541"/>
      <c r="AW44" s="541"/>
      <c r="AX44" s="541"/>
      <c r="AY44" s="366"/>
      <c r="AZ44" s="366"/>
      <c r="BA44" s="366"/>
      <c r="BB44" s="366"/>
      <c r="BC44" s="366"/>
      <c r="BD44" s="372"/>
      <c r="BE44" s="358">
        <f t="shared" si="9"/>
        <v>17</v>
      </c>
      <c r="BF44" s="359">
        <f t="shared" si="6"/>
        <v>41</v>
      </c>
    </row>
    <row r="45" spans="1:58" ht="26.25" customHeight="1" thickBot="1">
      <c r="A45" s="863" t="s">
        <v>180</v>
      </c>
      <c r="B45" s="864" t="s">
        <v>447</v>
      </c>
      <c r="C45" s="351">
        <f t="shared" si="10"/>
        <v>45</v>
      </c>
      <c r="D45" s="352">
        <f t="shared" si="8"/>
        <v>0</v>
      </c>
      <c r="E45" s="414"/>
      <c r="F45" s="376"/>
      <c r="G45" s="375"/>
      <c r="H45" s="414"/>
      <c r="I45" s="376"/>
      <c r="J45" s="376"/>
      <c r="K45" s="541"/>
      <c r="L45" s="541"/>
      <c r="M45" s="541"/>
      <c r="N45" s="376"/>
      <c r="O45" s="763"/>
      <c r="P45" s="763"/>
      <c r="Q45" s="763"/>
      <c r="R45" s="414"/>
      <c r="S45" s="376"/>
      <c r="T45" s="376"/>
      <c r="U45" s="683"/>
      <c r="V45" s="666"/>
      <c r="W45" s="612"/>
      <c r="X45" s="858">
        <v>3</v>
      </c>
      <c r="Y45" s="858">
        <v>3</v>
      </c>
      <c r="Z45" s="858">
        <v>3</v>
      </c>
      <c r="AA45" s="858">
        <v>3</v>
      </c>
      <c r="AB45" s="858">
        <v>3</v>
      </c>
      <c r="AC45" s="858">
        <v>3</v>
      </c>
      <c r="AD45" s="858">
        <v>3</v>
      </c>
      <c r="AE45" s="858">
        <v>3</v>
      </c>
      <c r="AF45" s="858">
        <v>3</v>
      </c>
      <c r="AG45" s="858">
        <v>3</v>
      </c>
      <c r="AH45" s="858">
        <v>3</v>
      </c>
      <c r="AI45" s="858">
        <v>3</v>
      </c>
      <c r="AJ45" s="859"/>
      <c r="AK45" s="859"/>
      <c r="AL45" s="859"/>
      <c r="AM45" s="858">
        <v>3</v>
      </c>
      <c r="AN45" s="858">
        <v>3</v>
      </c>
      <c r="AO45" s="860">
        <v>3</v>
      </c>
      <c r="AP45" s="696"/>
      <c r="AQ45" s="375"/>
      <c r="AR45" s="377"/>
      <c r="AS45" s="377"/>
      <c r="AT45" s="440"/>
      <c r="AU45" s="541"/>
      <c r="AV45" s="541"/>
      <c r="AW45" s="541"/>
      <c r="AX45" s="541"/>
      <c r="AY45" s="366"/>
      <c r="AZ45" s="366"/>
      <c r="BA45" s="366"/>
      <c r="BB45" s="366"/>
      <c r="BC45" s="366"/>
      <c r="BD45" s="372"/>
      <c r="BE45" s="855">
        <v>45</v>
      </c>
      <c r="BF45" s="359">
        <f t="shared" si="6"/>
        <v>45</v>
      </c>
    </row>
    <row r="46" spans="1:58" ht="14.25" customHeight="1" thickBot="1">
      <c r="A46" s="479" t="s">
        <v>184</v>
      </c>
      <c r="B46" s="468" t="s">
        <v>233</v>
      </c>
      <c r="C46" s="351">
        <f t="shared" si="10"/>
        <v>0</v>
      </c>
      <c r="D46" s="352">
        <f t="shared" si="8"/>
        <v>0</v>
      </c>
      <c r="E46" s="381"/>
      <c r="F46" s="382"/>
      <c r="G46" s="383"/>
      <c r="H46" s="417"/>
      <c r="I46" s="384"/>
      <c r="J46" s="384"/>
      <c r="K46" s="544"/>
      <c r="L46" s="544"/>
      <c r="M46" s="544"/>
      <c r="N46" s="744"/>
      <c r="O46" s="763"/>
      <c r="P46" s="763"/>
      <c r="Q46" s="763"/>
      <c r="R46" s="780"/>
      <c r="S46" s="744"/>
      <c r="T46" s="744"/>
      <c r="U46" s="834"/>
      <c r="V46" s="684"/>
      <c r="W46" s="681"/>
      <c r="X46" s="384"/>
      <c r="Y46" s="384"/>
      <c r="Z46" s="744"/>
      <c r="AA46" s="744"/>
      <c r="AB46" s="744"/>
      <c r="AC46" s="744"/>
      <c r="AD46" s="744"/>
      <c r="AE46" s="744"/>
      <c r="AF46" s="744"/>
      <c r="AG46" s="744"/>
      <c r="AH46" s="384"/>
      <c r="AI46" s="384"/>
      <c r="AJ46" s="544"/>
      <c r="AK46" s="544"/>
      <c r="AL46" s="544"/>
      <c r="AM46" s="744"/>
      <c r="AN46" s="744"/>
      <c r="AO46" s="744"/>
      <c r="AP46" s="744"/>
      <c r="AQ46" s="383"/>
      <c r="AR46" s="385"/>
      <c r="AS46" s="385"/>
      <c r="AT46" s="443"/>
      <c r="AU46" s="544"/>
      <c r="AV46" s="544"/>
      <c r="AW46" s="544"/>
      <c r="AX46" s="544"/>
      <c r="AY46" s="387"/>
      <c r="AZ46" s="387"/>
      <c r="BA46" s="387"/>
      <c r="BB46" s="387"/>
      <c r="BC46" s="387"/>
      <c r="BD46" s="389"/>
      <c r="BE46" s="358">
        <v>0</v>
      </c>
      <c r="BF46" s="359">
        <f t="shared" si="6"/>
        <v>0</v>
      </c>
    </row>
    <row r="47" spans="1:58" ht="33" customHeight="1" thickBot="1">
      <c r="A47" s="861" t="s">
        <v>393</v>
      </c>
      <c r="B47" s="862" t="s">
        <v>448</v>
      </c>
      <c r="C47" s="351">
        <f t="shared" si="10"/>
        <v>0</v>
      </c>
      <c r="D47" s="352">
        <f t="shared" si="8"/>
        <v>0</v>
      </c>
      <c r="E47" s="529"/>
      <c r="F47" s="530"/>
      <c r="G47" s="531"/>
      <c r="H47" s="537"/>
      <c r="I47" s="532"/>
      <c r="J47" s="532"/>
      <c r="K47" s="546"/>
      <c r="L47" s="546"/>
      <c r="M47" s="546"/>
      <c r="N47" s="749"/>
      <c r="O47" s="763"/>
      <c r="P47" s="763"/>
      <c r="Q47" s="763"/>
      <c r="R47" s="782"/>
      <c r="S47" s="749"/>
      <c r="T47" s="737"/>
      <c r="U47" s="845"/>
      <c r="V47" s="669"/>
      <c r="W47" s="682"/>
      <c r="X47" s="532"/>
      <c r="Y47" s="532"/>
      <c r="Z47" s="532"/>
      <c r="AA47" s="532"/>
      <c r="AB47" s="532"/>
      <c r="AC47" s="532"/>
      <c r="AD47" s="532"/>
      <c r="AE47" s="532"/>
      <c r="AF47" s="532"/>
      <c r="AG47" s="532"/>
      <c r="AH47" s="532"/>
      <c r="AI47" s="532"/>
      <c r="AJ47" s="546"/>
      <c r="AK47" s="546"/>
      <c r="AL47" s="546"/>
      <c r="AM47" s="749"/>
      <c r="AN47" s="749"/>
      <c r="AO47" s="749"/>
      <c r="AP47" s="749"/>
      <c r="AQ47" s="655"/>
      <c r="AR47" s="533" t="s">
        <v>413</v>
      </c>
      <c r="AS47" s="533"/>
      <c r="AT47" s="548"/>
      <c r="AU47" s="546"/>
      <c r="AV47" s="546"/>
      <c r="AW47" s="546"/>
      <c r="AX47" s="546"/>
      <c r="AY47" s="535"/>
      <c r="AZ47" s="535"/>
      <c r="BA47" s="535"/>
      <c r="BB47" s="535"/>
      <c r="BC47" s="535"/>
      <c r="BD47" s="539"/>
      <c r="BE47" s="358">
        <f t="shared" si="9"/>
        <v>0</v>
      </c>
      <c r="BF47" s="359">
        <f t="shared" si="6"/>
        <v>0</v>
      </c>
    </row>
    <row r="48" spans="1:58" ht="24.75" thickBot="1">
      <c r="A48" s="479" t="s">
        <v>394</v>
      </c>
      <c r="B48" s="475" t="s">
        <v>392</v>
      </c>
      <c r="C48" s="351">
        <f t="shared" si="10"/>
        <v>45</v>
      </c>
      <c r="D48" s="352">
        <f t="shared" si="8"/>
        <v>0</v>
      </c>
      <c r="E48" s="529"/>
      <c r="F48" s="530"/>
      <c r="G48" s="531"/>
      <c r="H48" s="537"/>
      <c r="I48" s="532"/>
      <c r="J48" s="532"/>
      <c r="K48" s="546"/>
      <c r="L48" s="546"/>
      <c r="M48" s="546"/>
      <c r="N48" s="749"/>
      <c r="O48" s="763"/>
      <c r="P48" s="763"/>
      <c r="Q48" s="763"/>
      <c r="R48" s="782"/>
      <c r="S48" s="749"/>
      <c r="T48" s="749"/>
      <c r="U48" s="842"/>
      <c r="V48" s="844"/>
      <c r="W48" s="682"/>
      <c r="X48" s="532">
        <v>3</v>
      </c>
      <c r="Y48" s="532">
        <v>3</v>
      </c>
      <c r="Z48" s="749">
        <v>3</v>
      </c>
      <c r="AA48" s="749">
        <v>3</v>
      </c>
      <c r="AB48" s="749">
        <v>3</v>
      </c>
      <c r="AC48" s="749">
        <v>3</v>
      </c>
      <c r="AD48" s="749">
        <v>3</v>
      </c>
      <c r="AE48" s="749">
        <v>3</v>
      </c>
      <c r="AF48" s="749">
        <v>3</v>
      </c>
      <c r="AG48" s="749">
        <v>3</v>
      </c>
      <c r="AH48" s="749">
        <v>3</v>
      </c>
      <c r="AI48" s="749">
        <v>3</v>
      </c>
      <c r="AJ48" s="546"/>
      <c r="AK48" s="546"/>
      <c r="AL48" s="546"/>
      <c r="AM48" s="749">
        <v>3</v>
      </c>
      <c r="AN48" s="749">
        <v>3</v>
      </c>
      <c r="AO48" s="749">
        <v>3</v>
      </c>
      <c r="AP48" s="749"/>
      <c r="AQ48" s="655"/>
      <c r="AR48" s="533" t="s">
        <v>423</v>
      </c>
      <c r="AS48" s="533"/>
      <c r="AT48" s="548"/>
      <c r="AU48" s="546"/>
      <c r="AV48" s="546"/>
      <c r="AW48" s="546"/>
      <c r="AX48" s="546"/>
      <c r="AY48" s="535"/>
      <c r="AZ48" s="535"/>
      <c r="BA48" s="535"/>
      <c r="BB48" s="535"/>
      <c r="BC48" s="535"/>
      <c r="BD48" s="539"/>
      <c r="BE48" s="358">
        <f t="shared" si="9"/>
        <v>45</v>
      </c>
      <c r="BF48" s="359">
        <f t="shared" si="6"/>
        <v>45</v>
      </c>
    </row>
    <row r="49" spans="1:58" ht="12.75" thickBot="1">
      <c r="A49" s="485" t="s">
        <v>101</v>
      </c>
      <c r="B49" s="465" t="s">
        <v>102</v>
      </c>
      <c r="C49" s="351">
        <f t="shared" si="10"/>
        <v>0</v>
      </c>
      <c r="D49" s="352">
        <f t="shared" si="8"/>
        <v>0</v>
      </c>
      <c r="E49" s="353"/>
      <c r="F49" s="390"/>
      <c r="G49" s="391"/>
      <c r="H49" s="354"/>
      <c r="I49" s="392"/>
      <c r="J49" s="767"/>
      <c r="K49" s="866"/>
      <c r="L49" s="542"/>
      <c r="M49" s="542"/>
      <c r="N49" s="737"/>
      <c r="O49" s="763"/>
      <c r="P49" s="763"/>
      <c r="Q49" s="763"/>
      <c r="R49" s="778"/>
      <c r="S49" s="737"/>
      <c r="T49" s="737"/>
      <c r="U49" s="842"/>
      <c r="V49" s="844"/>
      <c r="W49" s="355"/>
      <c r="X49" s="392"/>
      <c r="Y49" s="392"/>
      <c r="Z49" s="737"/>
      <c r="AA49" s="737"/>
      <c r="AB49" s="392"/>
      <c r="AC49" s="392"/>
      <c r="AD49" s="392"/>
      <c r="AE49" s="392"/>
      <c r="AF49" s="392"/>
      <c r="AG49" s="392"/>
      <c r="AH49" s="392"/>
      <c r="AI49" s="392"/>
      <c r="AJ49" s="542"/>
      <c r="AK49" s="542"/>
      <c r="AL49" s="542"/>
      <c r="AM49" s="737"/>
      <c r="AN49" s="737"/>
      <c r="AO49" s="737"/>
      <c r="AP49" s="737"/>
      <c r="AQ49" s="391"/>
      <c r="AR49" s="393"/>
      <c r="AS49" s="393"/>
      <c r="AT49" s="445"/>
      <c r="AU49" s="542"/>
      <c r="AV49" s="542"/>
      <c r="AW49" s="542"/>
      <c r="AX49" s="542"/>
      <c r="AY49" s="356"/>
      <c r="AZ49" s="356"/>
      <c r="BA49" s="356"/>
      <c r="BB49" s="356"/>
      <c r="BC49" s="356"/>
      <c r="BD49" s="357"/>
      <c r="BE49" s="358">
        <f t="shared" si="9"/>
        <v>0</v>
      </c>
      <c r="BF49" s="359">
        <f t="shared" si="6"/>
        <v>0</v>
      </c>
    </row>
    <row r="50" spans="1:58" ht="48.75" hidden="1" outlineLevel="1" thickBot="1">
      <c r="A50" s="487" t="s">
        <v>161</v>
      </c>
      <c r="B50" s="469" t="s">
        <v>347</v>
      </c>
      <c r="C50" s="415">
        <f t="shared" si="10"/>
        <v>0</v>
      </c>
      <c r="D50" s="352">
        <f t="shared" si="8"/>
        <v>0</v>
      </c>
      <c r="E50" s="416"/>
      <c r="F50" s="403"/>
      <c r="G50" s="419"/>
      <c r="H50" s="416"/>
      <c r="I50" s="403"/>
      <c r="J50" s="768"/>
      <c r="K50" s="839"/>
      <c r="L50" s="543"/>
      <c r="M50" s="543"/>
      <c r="N50" s="403"/>
      <c r="O50" s="763"/>
      <c r="P50" s="763"/>
      <c r="Q50" s="763"/>
      <c r="R50" s="416"/>
      <c r="S50" s="403"/>
      <c r="T50" s="403"/>
      <c r="U50" s="835"/>
      <c r="V50" s="667"/>
      <c r="W50" s="680"/>
      <c r="X50" s="403"/>
      <c r="Y50" s="403"/>
      <c r="Z50" s="403"/>
      <c r="AA50" s="403"/>
      <c r="AB50" s="403"/>
      <c r="AC50" s="403"/>
      <c r="AD50" s="403"/>
      <c r="AE50" s="403"/>
      <c r="AF50" s="403"/>
      <c r="AG50" s="403"/>
      <c r="AH50" s="403"/>
      <c r="AI50" s="403"/>
      <c r="AJ50" s="543"/>
      <c r="AK50" s="543"/>
      <c r="AL50" s="543"/>
      <c r="AM50" s="403"/>
      <c r="AN50" s="403"/>
      <c r="AO50" s="738"/>
      <c r="AP50" s="738"/>
      <c r="AQ50" s="419"/>
      <c r="AR50" s="400"/>
      <c r="AS50" s="400"/>
      <c r="AT50" s="449"/>
      <c r="AU50" s="543"/>
      <c r="AV50" s="543"/>
      <c r="AW50" s="543"/>
      <c r="AX50" s="543"/>
      <c r="AY50" s="402"/>
      <c r="AZ50" s="402"/>
      <c r="BA50" s="402"/>
      <c r="BB50" s="402"/>
      <c r="BC50" s="402"/>
      <c r="BD50" s="405"/>
      <c r="BE50" s="358">
        <f t="shared" si="9"/>
        <v>0</v>
      </c>
      <c r="BF50" s="406">
        <f t="shared" si="6"/>
        <v>0</v>
      </c>
    </row>
    <row r="51" spans="1:58" ht="24.75" hidden="1" outlineLevel="1" thickBot="1">
      <c r="A51" s="479" t="s">
        <v>104</v>
      </c>
      <c r="B51" s="470" t="s">
        <v>105</v>
      </c>
      <c r="C51" s="413">
        <f t="shared" si="10"/>
        <v>0</v>
      </c>
      <c r="D51" s="352">
        <f t="shared" si="8"/>
        <v>0</v>
      </c>
      <c r="E51" s="414"/>
      <c r="F51" s="376"/>
      <c r="G51" s="375"/>
      <c r="H51" s="414"/>
      <c r="I51" s="376"/>
      <c r="J51" s="763"/>
      <c r="K51" s="865"/>
      <c r="L51" s="541"/>
      <c r="M51" s="541"/>
      <c r="N51" s="376"/>
      <c r="O51" s="763"/>
      <c r="P51" s="763"/>
      <c r="Q51" s="763"/>
      <c r="R51" s="414"/>
      <c r="S51" s="376"/>
      <c r="T51" s="376"/>
      <c r="U51" s="683"/>
      <c r="V51" s="666"/>
      <c r="W51" s="612"/>
      <c r="X51" s="376"/>
      <c r="Y51" s="376"/>
      <c r="Z51" s="376"/>
      <c r="AA51" s="376"/>
      <c r="AB51" s="376"/>
      <c r="AC51" s="376"/>
      <c r="AD51" s="376"/>
      <c r="AE51" s="376"/>
      <c r="AF51" s="376"/>
      <c r="AG51" s="376"/>
      <c r="AH51" s="376"/>
      <c r="AI51" s="376"/>
      <c r="AJ51" s="541"/>
      <c r="AK51" s="541"/>
      <c r="AL51" s="541"/>
      <c r="AM51" s="376"/>
      <c r="AN51" s="696"/>
      <c r="AO51" s="696"/>
      <c r="AP51" s="696"/>
      <c r="AQ51" s="375"/>
      <c r="AR51" s="377"/>
      <c r="AS51" s="377"/>
      <c r="AT51" s="440"/>
      <c r="AU51" s="541"/>
      <c r="AV51" s="541"/>
      <c r="AW51" s="541"/>
      <c r="AX51" s="541"/>
      <c r="AY51" s="366"/>
      <c r="AZ51" s="366"/>
      <c r="BA51" s="366"/>
      <c r="BB51" s="366"/>
      <c r="BC51" s="366"/>
      <c r="BD51" s="372"/>
      <c r="BE51" s="358">
        <f t="shared" si="9"/>
        <v>0</v>
      </c>
      <c r="BF51" s="359">
        <f t="shared" si="6"/>
        <v>0</v>
      </c>
    </row>
    <row r="52" spans="1:58" ht="60.75" hidden="1" outlineLevel="1" thickBot="1">
      <c r="A52" s="479" t="s">
        <v>135</v>
      </c>
      <c r="B52" s="471" t="s">
        <v>196</v>
      </c>
      <c r="C52" s="351">
        <f t="shared" si="10"/>
        <v>0</v>
      </c>
      <c r="D52" s="352">
        <f t="shared" si="8"/>
        <v>0</v>
      </c>
      <c r="E52" s="373"/>
      <c r="F52" s="374"/>
      <c r="G52" s="375"/>
      <c r="H52" s="414"/>
      <c r="I52" s="376"/>
      <c r="J52" s="763"/>
      <c r="K52" s="865"/>
      <c r="L52" s="541"/>
      <c r="M52" s="541"/>
      <c r="N52" s="696"/>
      <c r="O52" s="763"/>
      <c r="P52" s="763"/>
      <c r="Q52" s="763"/>
      <c r="R52" s="698"/>
      <c r="S52" s="696"/>
      <c r="T52" s="696"/>
      <c r="U52" s="683"/>
      <c r="V52" s="666"/>
      <c r="W52" s="612"/>
      <c r="X52" s="376"/>
      <c r="Y52" s="376"/>
      <c r="Z52" s="696"/>
      <c r="AA52" s="696"/>
      <c r="AB52" s="696"/>
      <c r="AC52" s="696"/>
      <c r="AD52" s="696"/>
      <c r="AE52" s="696"/>
      <c r="AF52" s="696"/>
      <c r="AG52" s="696"/>
      <c r="AH52" s="376"/>
      <c r="AI52" s="376"/>
      <c r="AJ52" s="541"/>
      <c r="AK52" s="541"/>
      <c r="AL52" s="541"/>
      <c r="AM52" s="696"/>
      <c r="AN52" s="696"/>
      <c r="AO52" s="696"/>
      <c r="AP52" s="696"/>
      <c r="AQ52" s="375"/>
      <c r="AR52" s="377"/>
      <c r="AS52" s="377"/>
      <c r="AT52" s="440"/>
      <c r="AU52" s="541"/>
      <c r="AV52" s="541"/>
      <c r="AW52" s="541"/>
      <c r="AX52" s="541"/>
      <c r="AY52" s="366"/>
      <c r="AZ52" s="366"/>
      <c r="BA52" s="366"/>
      <c r="BB52" s="366"/>
      <c r="BC52" s="366"/>
      <c r="BD52" s="372"/>
      <c r="BE52" s="358">
        <f t="shared" si="9"/>
        <v>0</v>
      </c>
      <c r="BF52" s="359">
        <f t="shared" si="6"/>
        <v>0</v>
      </c>
    </row>
    <row r="53" spans="1:58" ht="42" hidden="1" customHeight="1" outlineLevel="1" thickBot="1">
      <c r="A53" s="479" t="s">
        <v>136</v>
      </c>
      <c r="B53" s="472" t="s">
        <v>106</v>
      </c>
      <c r="C53" s="351">
        <f t="shared" si="10"/>
        <v>0</v>
      </c>
      <c r="D53" s="352">
        <f t="shared" si="8"/>
        <v>0</v>
      </c>
      <c r="E53" s="373"/>
      <c r="F53" s="373"/>
      <c r="G53" s="375"/>
      <c r="H53" s="414"/>
      <c r="I53" s="376"/>
      <c r="J53" s="763"/>
      <c r="K53" s="865"/>
      <c r="L53" s="541"/>
      <c r="M53" s="541"/>
      <c r="N53" s="696"/>
      <c r="O53" s="763"/>
      <c r="P53" s="763"/>
      <c r="Q53" s="763"/>
      <c r="R53" s="698"/>
      <c r="S53" s="696"/>
      <c r="T53" s="696"/>
      <c r="U53" s="683"/>
      <c r="V53" s="666"/>
      <c r="W53" s="612"/>
      <c r="X53" s="376"/>
      <c r="Y53" s="376"/>
      <c r="Z53" s="696"/>
      <c r="AA53" s="696"/>
      <c r="AB53" s="696"/>
      <c r="AC53" s="696"/>
      <c r="AD53" s="696"/>
      <c r="AE53" s="696"/>
      <c r="AF53" s="696"/>
      <c r="AG53" s="696"/>
      <c r="AH53" s="376"/>
      <c r="AI53" s="376"/>
      <c r="AJ53" s="541"/>
      <c r="AK53" s="541"/>
      <c r="AL53" s="541"/>
      <c r="AM53" s="696"/>
      <c r="AN53" s="696"/>
      <c r="AO53" s="696"/>
      <c r="AP53" s="696"/>
      <c r="AQ53" s="375"/>
      <c r="AR53" s="377"/>
      <c r="AS53" s="377"/>
      <c r="AT53" s="440"/>
      <c r="AU53" s="541"/>
      <c r="AV53" s="541"/>
      <c r="AW53" s="541"/>
      <c r="AX53" s="541"/>
      <c r="AY53" s="366"/>
      <c r="AZ53" s="366"/>
      <c r="BA53" s="366"/>
      <c r="BB53" s="366"/>
      <c r="BC53" s="366"/>
      <c r="BD53" s="372"/>
      <c r="BE53" s="358">
        <f t="shared" si="9"/>
        <v>0</v>
      </c>
      <c r="BF53" s="359">
        <f t="shared" si="6"/>
        <v>0</v>
      </c>
    </row>
    <row r="54" spans="1:58" ht="48.75" hidden="1" outlineLevel="1" thickBot="1">
      <c r="A54" s="553" t="s">
        <v>399</v>
      </c>
      <c r="B54" s="553" t="s">
        <v>429</v>
      </c>
      <c r="C54" s="413">
        <f t="shared" si="10"/>
        <v>0</v>
      </c>
      <c r="D54" s="352">
        <f t="shared" si="8"/>
        <v>0</v>
      </c>
      <c r="E54" s="414"/>
      <c r="F54" s="376"/>
      <c r="G54" s="375"/>
      <c r="H54" s="414"/>
      <c r="I54" s="376"/>
      <c r="J54" s="763"/>
      <c r="K54" s="865"/>
      <c r="L54" s="541"/>
      <c r="M54" s="541"/>
      <c r="N54" s="376"/>
      <c r="O54" s="763"/>
      <c r="P54" s="763"/>
      <c r="Q54" s="763"/>
      <c r="R54" s="414"/>
      <c r="S54" s="376"/>
      <c r="T54" s="376"/>
      <c r="U54" s="683"/>
      <c r="V54" s="666"/>
      <c r="W54" s="612"/>
      <c r="X54" s="376"/>
      <c r="Y54" s="376"/>
      <c r="Z54" s="376"/>
      <c r="AA54" s="376"/>
      <c r="AB54" s="376"/>
      <c r="AC54" s="376"/>
      <c r="AD54" s="376"/>
      <c r="AE54" s="376"/>
      <c r="AF54" s="376"/>
      <c r="AG54" s="376"/>
      <c r="AH54" s="376"/>
      <c r="AI54" s="376"/>
      <c r="AJ54" s="541"/>
      <c r="AK54" s="541"/>
      <c r="AL54" s="541"/>
      <c r="AM54" s="376"/>
      <c r="AN54" s="376"/>
      <c r="AO54" s="696"/>
      <c r="AP54" s="696"/>
      <c r="AQ54" s="375"/>
      <c r="AR54" s="377"/>
      <c r="AS54" s="377"/>
      <c r="AT54" s="440"/>
      <c r="AU54" s="541"/>
      <c r="AV54" s="541"/>
      <c r="AW54" s="541"/>
      <c r="AX54" s="541"/>
      <c r="AY54" s="366"/>
      <c r="AZ54" s="366"/>
      <c r="BA54" s="366"/>
      <c r="BB54" s="366"/>
      <c r="BC54" s="366"/>
      <c r="BD54" s="372"/>
      <c r="BE54" s="358">
        <f t="shared" si="9"/>
        <v>0</v>
      </c>
      <c r="BF54" s="359">
        <f t="shared" si="6"/>
        <v>0</v>
      </c>
    </row>
    <row r="55" spans="1:58" ht="72.75" hidden="1" outlineLevel="1" thickBot="1">
      <c r="A55" s="554" t="s">
        <v>400</v>
      </c>
      <c r="B55" s="553" t="s">
        <v>401</v>
      </c>
      <c r="C55" s="413">
        <f t="shared" si="10"/>
        <v>0</v>
      </c>
      <c r="D55" s="352">
        <f t="shared" si="8"/>
        <v>0</v>
      </c>
      <c r="E55" s="417"/>
      <c r="F55" s="384"/>
      <c r="G55" s="383"/>
      <c r="H55" s="417"/>
      <c r="I55" s="384"/>
      <c r="J55" s="766"/>
      <c r="K55" s="867"/>
      <c r="L55" s="544"/>
      <c r="M55" s="544"/>
      <c r="N55" s="384"/>
      <c r="O55" s="763"/>
      <c r="P55" s="763"/>
      <c r="Q55" s="763"/>
      <c r="R55" s="417"/>
      <c r="S55" s="384"/>
      <c r="T55" s="384"/>
      <c r="U55" s="840"/>
      <c r="V55" s="668"/>
      <c r="W55" s="681"/>
      <c r="X55" s="384"/>
      <c r="Y55" s="384"/>
      <c r="Z55" s="384"/>
      <c r="AA55" s="384"/>
      <c r="AB55" s="384"/>
      <c r="AC55" s="384"/>
      <c r="AD55" s="384"/>
      <c r="AE55" s="384"/>
      <c r="AF55" s="384"/>
      <c r="AG55" s="384"/>
      <c r="AH55" s="384"/>
      <c r="AI55" s="384"/>
      <c r="AJ55" s="544"/>
      <c r="AK55" s="544"/>
      <c r="AL55" s="544"/>
      <c r="AM55" s="384"/>
      <c r="AN55" s="384"/>
      <c r="AO55" s="744"/>
      <c r="AP55" s="744"/>
      <c r="AQ55" s="383"/>
      <c r="AR55" s="385"/>
      <c r="AS55" s="385"/>
      <c r="AT55" s="443"/>
      <c r="AU55" s="544"/>
      <c r="AV55" s="544"/>
      <c r="AW55" s="544"/>
      <c r="AX55" s="544"/>
      <c r="AY55" s="387"/>
      <c r="AZ55" s="387"/>
      <c r="BA55" s="387"/>
      <c r="BB55" s="387"/>
      <c r="BC55" s="387"/>
      <c r="BD55" s="389"/>
      <c r="BE55" s="358">
        <f t="shared" si="9"/>
        <v>0</v>
      </c>
      <c r="BF55" s="359">
        <f t="shared" si="6"/>
        <v>0</v>
      </c>
    </row>
    <row r="56" spans="1:58" ht="36.75" collapsed="1" thickBot="1">
      <c r="A56" s="487" t="s">
        <v>107</v>
      </c>
      <c r="B56" s="473" t="s">
        <v>108</v>
      </c>
      <c r="C56" s="418">
        <f t="shared" si="10"/>
        <v>0</v>
      </c>
      <c r="D56" s="352">
        <f t="shared" si="8"/>
        <v>0</v>
      </c>
      <c r="E56" s="416"/>
      <c r="F56" s="403"/>
      <c r="G56" s="419"/>
      <c r="H56" s="416"/>
      <c r="I56" s="403"/>
      <c r="J56" s="768"/>
      <c r="K56" s="839"/>
      <c r="L56" s="543"/>
      <c r="M56" s="543"/>
      <c r="N56" s="403"/>
      <c r="O56" s="763"/>
      <c r="P56" s="763"/>
      <c r="Q56" s="763"/>
      <c r="R56" s="416"/>
      <c r="S56" s="403"/>
      <c r="T56" s="403"/>
      <c r="U56" s="835"/>
      <c r="V56" s="667"/>
      <c r="W56" s="680"/>
      <c r="X56" s="403"/>
      <c r="Y56" s="403"/>
      <c r="Z56" s="403"/>
      <c r="AA56" s="403"/>
      <c r="AB56" s="403"/>
      <c r="AC56" s="403"/>
      <c r="AD56" s="403"/>
      <c r="AE56" s="403"/>
      <c r="AF56" s="403"/>
      <c r="AG56" s="403"/>
      <c r="AH56" s="403"/>
      <c r="AI56" s="403"/>
      <c r="AJ56" s="543"/>
      <c r="AK56" s="543"/>
      <c r="AL56" s="543"/>
      <c r="AM56" s="403"/>
      <c r="AN56" s="738"/>
      <c r="AO56" s="738"/>
      <c r="AP56" s="738"/>
      <c r="AQ56" s="419"/>
      <c r="AR56" s="400"/>
      <c r="AS56" s="400"/>
      <c r="AT56" s="453"/>
      <c r="AU56" s="836"/>
      <c r="AV56" s="543"/>
      <c r="AW56" s="836"/>
      <c r="AX56" s="836"/>
      <c r="AY56" s="412"/>
      <c r="AZ56" s="412"/>
      <c r="BA56" s="412"/>
      <c r="BB56" s="412"/>
      <c r="BC56" s="412"/>
      <c r="BD56" s="420"/>
      <c r="BE56" s="358">
        <f t="shared" si="9"/>
        <v>0</v>
      </c>
      <c r="BF56" s="421">
        <f t="shared" si="6"/>
        <v>0</v>
      </c>
    </row>
    <row r="57" spans="1:58" ht="48.75" thickBot="1">
      <c r="A57" s="479" t="s">
        <v>109</v>
      </c>
      <c r="B57" s="474" t="s">
        <v>110</v>
      </c>
      <c r="C57" s="422">
        <f t="shared" si="10"/>
        <v>43</v>
      </c>
      <c r="D57" s="352">
        <f t="shared" si="8"/>
        <v>26</v>
      </c>
      <c r="E57" s="414">
        <v>2</v>
      </c>
      <c r="F57" s="414">
        <v>2</v>
      </c>
      <c r="G57" s="431">
        <v>2</v>
      </c>
      <c r="H57" s="414">
        <v>2</v>
      </c>
      <c r="I57" s="414">
        <v>2</v>
      </c>
      <c r="J57" s="414">
        <v>2</v>
      </c>
      <c r="K57" s="865"/>
      <c r="L57" s="865"/>
      <c r="M57" s="865"/>
      <c r="N57" s="414">
        <v>2</v>
      </c>
      <c r="O57" s="763">
        <v>2</v>
      </c>
      <c r="P57" s="763">
        <v>2</v>
      </c>
      <c r="Q57" s="763">
        <v>2</v>
      </c>
      <c r="R57" s="414">
        <v>2</v>
      </c>
      <c r="S57" s="376">
        <v>2</v>
      </c>
      <c r="T57" s="376">
        <v>2</v>
      </c>
      <c r="U57" s="683"/>
      <c r="V57" s="666"/>
      <c r="W57" s="612"/>
      <c r="X57" s="376">
        <v>1</v>
      </c>
      <c r="Y57" s="376">
        <v>1</v>
      </c>
      <c r="Z57" s="376">
        <v>1</v>
      </c>
      <c r="AA57" s="376">
        <v>1</v>
      </c>
      <c r="AB57" s="376">
        <v>1</v>
      </c>
      <c r="AC57" s="376">
        <v>1</v>
      </c>
      <c r="AD57" s="376">
        <v>1</v>
      </c>
      <c r="AE57" s="376">
        <v>1</v>
      </c>
      <c r="AF57" s="376">
        <v>1</v>
      </c>
      <c r="AG57" s="376">
        <v>1</v>
      </c>
      <c r="AH57" s="376">
        <v>1</v>
      </c>
      <c r="AI57" s="376">
        <v>1</v>
      </c>
      <c r="AJ57" s="541"/>
      <c r="AK57" s="541"/>
      <c r="AL57" s="541"/>
      <c r="AM57" s="376">
        <v>1</v>
      </c>
      <c r="AN57" s="376">
        <v>1</v>
      </c>
      <c r="AO57" s="376">
        <v>1</v>
      </c>
      <c r="AP57" s="376">
        <v>1</v>
      </c>
      <c r="AQ57" s="627">
        <v>1</v>
      </c>
      <c r="AR57" s="377" t="s">
        <v>424</v>
      </c>
      <c r="AS57" s="377"/>
      <c r="AT57" s="453"/>
      <c r="AU57" s="836"/>
      <c r="AV57" s="541"/>
      <c r="AW57" s="547"/>
      <c r="AX57" s="547"/>
      <c r="AY57" s="371"/>
      <c r="AZ57" s="371"/>
      <c r="BA57" s="371"/>
      <c r="BB57" s="371"/>
      <c r="BC57" s="371"/>
      <c r="BD57" s="423"/>
      <c r="BE57" s="358">
        <f t="shared" si="9"/>
        <v>17</v>
      </c>
      <c r="BF57" s="424">
        <f t="shared" si="6"/>
        <v>43</v>
      </c>
    </row>
    <row r="58" spans="1:58" ht="36.75" thickBot="1">
      <c r="A58" s="479" t="s">
        <v>133</v>
      </c>
      <c r="B58" s="474" t="s">
        <v>111</v>
      </c>
      <c r="C58" s="422">
        <f t="shared" si="10"/>
        <v>60</v>
      </c>
      <c r="D58" s="352">
        <f t="shared" si="8"/>
        <v>26</v>
      </c>
      <c r="E58" s="414">
        <v>2</v>
      </c>
      <c r="F58" s="414">
        <v>2</v>
      </c>
      <c r="G58" s="431">
        <v>2</v>
      </c>
      <c r="H58" s="414">
        <v>2</v>
      </c>
      <c r="I58" s="414">
        <v>2</v>
      </c>
      <c r="J58" s="414">
        <v>2</v>
      </c>
      <c r="K58" s="865"/>
      <c r="L58" s="865"/>
      <c r="M58" s="865"/>
      <c r="N58" s="414">
        <v>2</v>
      </c>
      <c r="O58" s="763">
        <v>2</v>
      </c>
      <c r="P58" s="763">
        <v>2</v>
      </c>
      <c r="Q58" s="763">
        <v>2</v>
      </c>
      <c r="R58" s="414">
        <v>2</v>
      </c>
      <c r="S58" s="376">
        <v>2</v>
      </c>
      <c r="T58" s="376">
        <v>2</v>
      </c>
      <c r="U58" s="683"/>
      <c r="V58" s="666"/>
      <c r="W58" s="612"/>
      <c r="X58" s="376">
        <v>2</v>
      </c>
      <c r="Y58" s="376">
        <v>2</v>
      </c>
      <c r="Z58" s="376">
        <v>2</v>
      </c>
      <c r="AA58" s="376">
        <v>2</v>
      </c>
      <c r="AB58" s="376">
        <v>2</v>
      </c>
      <c r="AC58" s="376">
        <v>2</v>
      </c>
      <c r="AD58" s="376">
        <v>2</v>
      </c>
      <c r="AE58" s="376">
        <v>2</v>
      </c>
      <c r="AF58" s="376">
        <v>2</v>
      </c>
      <c r="AG58" s="376">
        <v>2</v>
      </c>
      <c r="AH58" s="376">
        <v>2</v>
      </c>
      <c r="AI58" s="376">
        <v>2</v>
      </c>
      <c r="AJ58" s="541"/>
      <c r="AK58" s="541"/>
      <c r="AL58" s="541"/>
      <c r="AM58" s="376">
        <v>2</v>
      </c>
      <c r="AN58" s="376">
        <v>2</v>
      </c>
      <c r="AO58" s="376">
        <v>2</v>
      </c>
      <c r="AP58" s="376">
        <v>2</v>
      </c>
      <c r="AQ58" s="627">
        <v>2</v>
      </c>
      <c r="AR58" s="377" t="s">
        <v>424</v>
      </c>
      <c r="AS58" s="377"/>
      <c r="AT58" s="453"/>
      <c r="AU58" s="836"/>
      <c r="AV58" s="541"/>
      <c r="AW58" s="547"/>
      <c r="AX58" s="547"/>
      <c r="AY58" s="371"/>
      <c r="AZ58" s="371"/>
      <c r="BA58" s="371"/>
      <c r="BB58" s="371"/>
      <c r="BC58" s="371"/>
      <c r="BD58" s="423"/>
      <c r="BE58" s="358">
        <f t="shared" si="9"/>
        <v>34</v>
      </c>
      <c r="BF58" s="424">
        <f t="shared" si="6"/>
        <v>60</v>
      </c>
    </row>
    <row r="59" spans="1:58" ht="60.75" thickBot="1">
      <c r="A59" s="479" t="s">
        <v>134</v>
      </c>
      <c r="B59" s="474" t="s">
        <v>348</v>
      </c>
      <c r="C59" s="422">
        <f t="shared" si="10"/>
        <v>77</v>
      </c>
      <c r="D59" s="352">
        <f t="shared" si="8"/>
        <v>26</v>
      </c>
      <c r="E59" s="414">
        <v>2</v>
      </c>
      <c r="F59" s="414">
        <v>2</v>
      </c>
      <c r="G59" s="431">
        <v>2</v>
      </c>
      <c r="H59" s="414">
        <v>2</v>
      </c>
      <c r="I59" s="414">
        <v>2</v>
      </c>
      <c r="J59" s="414">
        <v>2</v>
      </c>
      <c r="K59" s="865"/>
      <c r="L59" s="865"/>
      <c r="M59" s="865"/>
      <c r="N59" s="414">
        <v>2</v>
      </c>
      <c r="O59" s="763">
        <v>2</v>
      </c>
      <c r="P59" s="763">
        <v>2</v>
      </c>
      <c r="Q59" s="763">
        <v>2</v>
      </c>
      <c r="R59" s="414">
        <v>2</v>
      </c>
      <c r="S59" s="376">
        <v>2</v>
      </c>
      <c r="T59" s="376">
        <v>2</v>
      </c>
      <c r="U59" s="683"/>
      <c r="V59" s="666"/>
      <c r="W59" s="612"/>
      <c r="X59" s="376">
        <v>3</v>
      </c>
      <c r="Y59" s="376">
        <v>3</v>
      </c>
      <c r="Z59" s="376">
        <v>3</v>
      </c>
      <c r="AA59" s="376">
        <v>3</v>
      </c>
      <c r="AB59" s="376">
        <v>3</v>
      </c>
      <c r="AC59" s="376">
        <v>3</v>
      </c>
      <c r="AD59" s="376">
        <v>3</v>
      </c>
      <c r="AE59" s="376">
        <v>3</v>
      </c>
      <c r="AF59" s="376">
        <v>3</v>
      </c>
      <c r="AG59" s="376">
        <v>3</v>
      </c>
      <c r="AH59" s="376">
        <v>3</v>
      </c>
      <c r="AI59" s="376">
        <v>3</v>
      </c>
      <c r="AJ59" s="541"/>
      <c r="AK59" s="541"/>
      <c r="AL59" s="541"/>
      <c r="AM59" s="376">
        <v>3</v>
      </c>
      <c r="AN59" s="376">
        <v>3</v>
      </c>
      <c r="AO59" s="376">
        <v>3</v>
      </c>
      <c r="AP59" s="376">
        <v>3</v>
      </c>
      <c r="AQ59" s="627">
        <v>3</v>
      </c>
      <c r="AR59" s="377" t="s">
        <v>425</v>
      </c>
      <c r="AS59" s="377"/>
      <c r="AT59" s="453"/>
      <c r="AU59" s="836"/>
      <c r="AV59" s="541"/>
      <c r="AW59" s="547"/>
      <c r="AX59" s="547"/>
      <c r="AY59" s="371"/>
      <c r="AZ59" s="371"/>
      <c r="BA59" s="371"/>
      <c r="BB59" s="371"/>
      <c r="BC59" s="371"/>
      <c r="BD59" s="423"/>
      <c r="BE59" s="358">
        <f t="shared" si="9"/>
        <v>51</v>
      </c>
      <c r="BF59" s="424">
        <f t="shared" si="6"/>
        <v>77</v>
      </c>
    </row>
    <row r="60" spans="1:58" ht="36.75" thickBot="1">
      <c r="A60" s="479" t="s">
        <v>113</v>
      </c>
      <c r="B60" s="474" t="s">
        <v>349</v>
      </c>
      <c r="C60" s="422">
        <f t="shared" si="10"/>
        <v>77</v>
      </c>
      <c r="D60" s="352">
        <f t="shared" si="8"/>
        <v>26</v>
      </c>
      <c r="E60" s="414">
        <v>2</v>
      </c>
      <c r="F60" s="414">
        <v>2</v>
      </c>
      <c r="G60" s="414">
        <v>2</v>
      </c>
      <c r="H60" s="414">
        <v>2</v>
      </c>
      <c r="I60" s="414">
        <v>2</v>
      </c>
      <c r="J60" s="414">
        <v>2</v>
      </c>
      <c r="K60" s="865"/>
      <c r="L60" s="865"/>
      <c r="M60" s="865"/>
      <c r="N60" s="414">
        <v>2</v>
      </c>
      <c r="O60" s="763">
        <v>2</v>
      </c>
      <c r="P60" s="763">
        <v>2</v>
      </c>
      <c r="Q60" s="763">
        <v>2</v>
      </c>
      <c r="R60" s="414">
        <v>2</v>
      </c>
      <c r="S60" s="376">
        <v>2</v>
      </c>
      <c r="T60" s="376">
        <v>2</v>
      </c>
      <c r="U60" s="683"/>
      <c r="V60" s="666"/>
      <c r="W60" s="612"/>
      <c r="X60" s="376">
        <v>3</v>
      </c>
      <c r="Y60" s="376">
        <v>3</v>
      </c>
      <c r="Z60" s="376">
        <v>3</v>
      </c>
      <c r="AA60" s="376">
        <v>3</v>
      </c>
      <c r="AB60" s="376">
        <v>3</v>
      </c>
      <c r="AC60" s="376">
        <v>3</v>
      </c>
      <c r="AD60" s="376">
        <v>3</v>
      </c>
      <c r="AE60" s="376">
        <v>3</v>
      </c>
      <c r="AF60" s="376">
        <v>3</v>
      </c>
      <c r="AG60" s="376">
        <v>3</v>
      </c>
      <c r="AH60" s="376">
        <v>3</v>
      </c>
      <c r="AI60" s="376">
        <v>3</v>
      </c>
      <c r="AJ60" s="541"/>
      <c r="AK60" s="541"/>
      <c r="AL60" s="541"/>
      <c r="AM60" s="376">
        <v>3</v>
      </c>
      <c r="AN60" s="376">
        <v>3</v>
      </c>
      <c r="AO60" s="376">
        <v>3</v>
      </c>
      <c r="AP60" s="376">
        <v>3</v>
      </c>
      <c r="AQ60" s="376">
        <v>3</v>
      </c>
      <c r="AR60" s="377" t="s">
        <v>425</v>
      </c>
      <c r="AS60" s="377"/>
      <c r="AT60" s="453"/>
      <c r="AU60" s="836"/>
      <c r="AV60" s="541"/>
      <c r="AW60" s="547"/>
      <c r="AX60" s="547"/>
      <c r="AY60" s="371"/>
      <c r="AZ60" s="371"/>
      <c r="BA60" s="371"/>
      <c r="BB60" s="371"/>
      <c r="BC60" s="371"/>
      <c r="BD60" s="423"/>
      <c r="BE60" s="358">
        <f t="shared" si="9"/>
        <v>51</v>
      </c>
      <c r="BF60" s="424">
        <f t="shared" si="6"/>
        <v>77</v>
      </c>
    </row>
    <row r="61" spans="1:58" ht="36.75" thickBot="1">
      <c r="A61" s="479" t="s">
        <v>115</v>
      </c>
      <c r="B61" s="474" t="s">
        <v>350</v>
      </c>
      <c r="C61" s="596">
        <f t="shared" si="10"/>
        <v>60</v>
      </c>
      <c r="D61" s="352">
        <f t="shared" si="8"/>
        <v>26</v>
      </c>
      <c r="E61" s="843">
        <v>2</v>
      </c>
      <c r="F61" s="376">
        <v>2</v>
      </c>
      <c r="G61" s="376">
        <v>2</v>
      </c>
      <c r="H61" s="376">
        <v>2</v>
      </c>
      <c r="I61" s="376">
        <v>2</v>
      </c>
      <c r="J61" s="376">
        <v>2</v>
      </c>
      <c r="K61" s="865"/>
      <c r="L61" s="868"/>
      <c r="M61" s="541"/>
      <c r="N61" s="414">
        <v>2</v>
      </c>
      <c r="O61" s="763">
        <v>2</v>
      </c>
      <c r="P61" s="763">
        <v>2</v>
      </c>
      <c r="Q61" s="763">
        <v>2</v>
      </c>
      <c r="R61" s="414">
        <v>2</v>
      </c>
      <c r="S61" s="376">
        <v>2</v>
      </c>
      <c r="T61" s="376">
        <v>2</v>
      </c>
      <c r="U61" s="683"/>
      <c r="V61" s="666"/>
      <c r="W61" s="612"/>
      <c r="X61" s="376">
        <v>2</v>
      </c>
      <c r="Y61" s="376">
        <v>2</v>
      </c>
      <c r="Z61" s="376">
        <v>2</v>
      </c>
      <c r="AA61" s="376">
        <v>2</v>
      </c>
      <c r="AB61" s="376">
        <v>2</v>
      </c>
      <c r="AC61" s="376">
        <v>2</v>
      </c>
      <c r="AD61" s="376">
        <v>2</v>
      </c>
      <c r="AE61" s="376">
        <v>2</v>
      </c>
      <c r="AF61" s="376">
        <v>2</v>
      </c>
      <c r="AG61" s="376">
        <v>2</v>
      </c>
      <c r="AH61" s="376">
        <v>2</v>
      </c>
      <c r="AI61" s="376">
        <v>2</v>
      </c>
      <c r="AJ61" s="541"/>
      <c r="AK61" s="541"/>
      <c r="AL61" s="541"/>
      <c r="AM61" s="376">
        <v>2</v>
      </c>
      <c r="AN61" s="376">
        <v>2</v>
      </c>
      <c r="AO61" s="376">
        <v>2</v>
      </c>
      <c r="AP61" s="376">
        <v>2</v>
      </c>
      <c r="AQ61" s="376">
        <v>2</v>
      </c>
      <c r="AR61" s="377" t="s">
        <v>423</v>
      </c>
      <c r="AS61" s="377"/>
      <c r="AT61" s="453"/>
      <c r="AU61" s="836"/>
      <c r="AV61" s="541"/>
      <c r="AW61" s="547"/>
      <c r="AX61" s="547"/>
      <c r="AY61" s="371"/>
      <c r="AZ61" s="371"/>
      <c r="BA61" s="371"/>
      <c r="BB61" s="371"/>
      <c r="BC61" s="371"/>
      <c r="BD61" s="423"/>
      <c r="BE61" s="358">
        <f t="shared" si="9"/>
        <v>34</v>
      </c>
      <c r="BF61" s="424">
        <f t="shared" si="6"/>
        <v>60</v>
      </c>
    </row>
    <row r="62" spans="1:58" ht="36.75" thickBot="1">
      <c r="A62" s="479" t="s">
        <v>359</v>
      </c>
      <c r="B62" s="474" t="s">
        <v>128</v>
      </c>
      <c r="C62" s="422">
        <f t="shared" si="10"/>
        <v>43</v>
      </c>
      <c r="D62" s="352">
        <f t="shared" si="8"/>
        <v>26</v>
      </c>
      <c r="E62" s="414">
        <v>2</v>
      </c>
      <c r="F62" s="414">
        <v>2</v>
      </c>
      <c r="G62" s="431">
        <v>2</v>
      </c>
      <c r="H62" s="414">
        <v>2</v>
      </c>
      <c r="I62" s="414">
        <v>2</v>
      </c>
      <c r="J62" s="414">
        <v>2</v>
      </c>
      <c r="K62" s="865"/>
      <c r="L62" s="865"/>
      <c r="M62" s="865"/>
      <c r="N62" s="414">
        <v>2</v>
      </c>
      <c r="O62" s="763">
        <v>2</v>
      </c>
      <c r="P62" s="763">
        <v>2</v>
      </c>
      <c r="Q62" s="763">
        <v>2</v>
      </c>
      <c r="R62" s="414">
        <v>2</v>
      </c>
      <c r="S62" s="376">
        <v>2</v>
      </c>
      <c r="T62" s="376">
        <v>2</v>
      </c>
      <c r="U62" s="683"/>
      <c r="V62" s="666"/>
      <c r="W62" s="612"/>
      <c r="X62" s="376">
        <v>1</v>
      </c>
      <c r="Y62" s="376">
        <v>1</v>
      </c>
      <c r="Z62" s="376">
        <v>1</v>
      </c>
      <c r="AA62" s="376">
        <v>1</v>
      </c>
      <c r="AB62" s="376">
        <v>1</v>
      </c>
      <c r="AC62" s="376">
        <v>1</v>
      </c>
      <c r="AD62" s="376">
        <v>1</v>
      </c>
      <c r="AE62" s="376">
        <v>1</v>
      </c>
      <c r="AF62" s="376">
        <v>1</v>
      </c>
      <c r="AG62" s="376">
        <v>1</v>
      </c>
      <c r="AH62" s="376">
        <v>1</v>
      </c>
      <c r="AI62" s="376">
        <v>1</v>
      </c>
      <c r="AJ62" s="541"/>
      <c r="AK62" s="541"/>
      <c r="AL62" s="541"/>
      <c r="AM62" s="376">
        <v>1</v>
      </c>
      <c r="AN62" s="376">
        <v>1</v>
      </c>
      <c r="AO62" s="376">
        <v>1</v>
      </c>
      <c r="AP62" s="376">
        <v>1</v>
      </c>
      <c r="AQ62" s="376">
        <v>1</v>
      </c>
      <c r="AR62" s="377"/>
      <c r="AS62" s="377"/>
      <c r="AT62" s="633"/>
      <c r="AU62" s="541" t="s">
        <v>417</v>
      </c>
      <c r="AV62" s="541"/>
      <c r="AW62" s="541"/>
      <c r="AX62" s="541"/>
      <c r="AY62" s="366"/>
      <c r="AZ62" s="366"/>
      <c r="BA62" s="366"/>
      <c r="BB62" s="366"/>
      <c r="BC62" s="366"/>
      <c r="BD62" s="372"/>
      <c r="BE62" s="358">
        <f t="shared" si="9"/>
        <v>17</v>
      </c>
      <c r="BF62" s="424">
        <f t="shared" si="6"/>
        <v>43</v>
      </c>
    </row>
    <row r="63" spans="1:58" ht="36.75" thickBot="1">
      <c r="A63" s="556" t="s">
        <v>402</v>
      </c>
      <c r="B63" s="556" t="s">
        <v>430</v>
      </c>
      <c r="C63" s="422">
        <f t="shared" si="10"/>
        <v>72</v>
      </c>
      <c r="D63" s="352">
        <f t="shared" si="8"/>
        <v>0</v>
      </c>
      <c r="E63" s="414"/>
      <c r="F63" s="376"/>
      <c r="G63" s="375"/>
      <c r="H63" s="414"/>
      <c r="I63" s="376"/>
      <c r="J63" s="763"/>
      <c r="K63" s="865"/>
      <c r="L63" s="541"/>
      <c r="M63" s="541"/>
      <c r="N63" s="376"/>
      <c r="O63" s="763"/>
      <c r="P63" s="763"/>
      <c r="Q63" s="763"/>
      <c r="R63" s="414"/>
      <c r="S63" s="376"/>
      <c r="T63" s="376"/>
      <c r="U63" s="683"/>
      <c r="V63" s="666"/>
      <c r="W63" s="612"/>
      <c r="X63" s="376"/>
      <c r="Y63" s="376"/>
      <c r="Z63" s="376"/>
      <c r="AA63" s="376"/>
      <c r="AB63" s="376"/>
      <c r="AC63" s="376"/>
      <c r="AD63" s="376"/>
      <c r="AE63" s="376"/>
      <c r="AF63" s="376"/>
      <c r="AG63" s="376"/>
      <c r="AH63" s="376"/>
      <c r="AI63" s="376"/>
      <c r="AJ63" s="541"/>
      <c r="AK63" s="541"/>
      <c r="AL63" s="541" t="s">
        <v>414</v>
      </c>
      <c r="AM63" s="376"/>
      <c r="AN63" s="376"/>
      <c r="AO63" s="696"/>
      <c r="AP63" s="696"/>
      <c r="AQ63" s="375"/>
      <c r="AR63" s="377">
        <v>36</v>
      </c>
      <c r="AS63" s="377">
        <v>36</v>
      </c>
      <c r="AT63" s="440"/>
      <c r="AU63" s="541"/>
      <c r="AV63" s="541"/>
      <c r="AW63" s="541"/>
      <c r="AX63" s="541"/>
      <c r="AY63" s="366"/>
      <c r="AZ63" s="366"/>
      <c r="BA63" s="366"/>
      <c r="BB63" s="366"/>
      <c r="BC63" s="366"/>
      <c r="BD63" s="372"/>
      <c r="BE63" s="358">
        <f t="shared" si="9"/>
        <v>72</v>
      </c>
      <c r="BF63" s="424">
        <f t="shared" si="6"/>
        <v>72</v>
      </c>
    </row>
    <row r="64" spans="1:58" ht="36.75" thickBot="1">
      <c r="A64" s="553" t="s">
        <v>360</v>
      </c>
      <c r="B64" s="553" t="s">
        <v>427</v>
      </c>
      <c r="C64" s="422">
        <f t="shared" si="10"/>
        <v>0</v>
      </c>
      <c r="D64" s="352">
        <f t="shared" si="8"/>
        <v>0</v>
      </c>
      <c r="E64" s="414"/>
      <c r="F64" s="376"/>
      <c r="G64" s="375"/>
      <c r="H64" s="414"/>
      <c r="I64" s="376"/>
      <c r="J64" s="763"/>
      <c r="K64" s="865"/>
      <c r="L64" s="541"/>
      <c r="M64" s="541"/>
      <c r="N64" s="376"/>
      <c r="O64" s="763"/>
      <c r="P64" s="763"/>
      <c r="Q64" s="763"/>
      <c r="R64" s="414"/>
      <c r="S64" s="376"/>
      <c r="T64" s="376"/>
      <c r="U64" s="683"/>
      <c r="V64" s="666"/>
      <c r="W64" s="612"/>
      <c r="X64" s="376"/>
      <c r="Y64" s="376"/>
      <c r="Z64" s="376"/>
      <c r="AA64" s="376"/>
      <c r="AB64" s="376"/>
      <c r="AC64" s="376"/>
      <c r="AD64" s="376"/>
      <c r="AE64" s="376"/>
      <c r="AF64" s="376"/>
      <c r="AG64" s="376"/>
      <c r="AH64" s="376"/>
      <c r="AI64" s="376"/>
      <c r="AJ64" s="541"/>
      <c r="AK64" s="541"/>
      <c r="AL64" s="541"/>
      <c r="AM64" s="376"/>
      <c r="AN64" s="376"/>
      <c r="AO64" s="696"/>
      <c r="AP64" s="696"/>
      <c r="AQ64" s="375"/>
      <c r="AR64" s="377"/>
      <c r="AS64" s="377"/>
      <c r="AT64" s="440"/>
      <c r="AU64" s="541"/>
      <c r="AV64" s="541"/>
      <c r="AW64" s="541"/>
      <c r="AX64" s="541"/>
      <c r="AY64" s="366"/>
      <c r="AZ64" s="366"/>
      <c r="BA64" s="366"/>
      <c r="BB64" s="366"/>
      <c r="BC64" s="366"/>
      <c r="BD64" s="372"/>
      <c r="BE64" s="358">
        <f t="shared" si="9"/>
        <v>0</v>
      </c>
      <c r="BF64" s="426"/>
    </row>
    <row r="65" spans="1:58" ht="48.75" thickBot="1">
      <c r="A65" s="553" t="s">
        <v>361</v>
      </c>
      <c r="B65" s="553" t="s">
        <v>403</v>
      </c>
      <c r="C65" s="856">
        <f t="shared" si="10"/>
        <v>36</v>
      </c>
      <c r="D65" s="857">
        <f t="shared" si="8"/>
        <v>36</v>
      </c>
      <c r="E65" s="414"/>
      <c r="F65" s="376"/>
      <c r="G65" s="375"/>
      <c r="H65" s="414"/>
      <c r="I65" s="376"/>
      <c r="J65" s="763"/>
      <c r="K65" s="833">
        <v>36</v>
      </c>
      <c r="L65" s="541" t="s">
        <v>413</v>
      </c>
      <c r="M65" s="541"/>
      <c r="N65" s="376"/>
      <c r="O65" s="763"/>
      <c r="P65" s="763"/>
      <c r="Q65" s="763"/>
      <c r="R65" s="414"/>
      <c r="S65" s="376"/>
      <c r="T65" s="376"/>
      <c r="U65" s="683"/>
      <c r="V65" s="666"/>
      <c r="W65" s="679"/>
      <c r="X65" s="376"/>
      <c r="Y65" s="376"/>
      <c r="Z65" s="376"/>
      <c r="AA65" s="376"/>
      <c r="AB65" s="376"/>
      <c r="AC65" s="376"/>
      <c r="AD65" s="376"/>
      <c r="AE65" s="376"/>
      <c r="AF65" s="376"/>
      <c r="AG65" s="376"/>
      <c r="AH65" s="376"/>
      <c r="AI65" s="376"/>
      <c r="AJ65" s="541"/>
      <c r="AK65" s="541"/>
      <c r="AL65" s="541"/>
      <c r="AM65" s="376"/>
      <c r="AN65" s="376"/>
      <c r="AO65" s="696"/>
      <c r="AP65" s="696"/>
      <c r="AQ65" s="375"/>
      <c r="AR65" s="377"/>
      <c r="AS65" s="377"/>
      <c r="AT65" s="440"/>
      <c r="AU65" s="541"/>
      <c r="AV65" s="541"/>
      <c r="AW65" s="541"/>
      <c r="AX65" s="541"/>
      <c r="AY65" s="366"/>
      <c r="AZ65" s="366"/>
      <c r="BA65" s="366"/>
      <c r="BB65" s="366"/>
      <c r="BC65" s="366"/>
      <c r="BD65" s="372"/>
      <c r="BE65" s="358">
        <f t="shared" si="9"/>
        <v>0</v>
      </c>
      <c r="BF65" s="426">
        <f t="shared" si="6"/>
        <v>36</v>
      </c>
    </row>
    <row r="66" spans="1:58" ht="36.75" hidden="1" outlineLevel="1" thickBot="1">
      <c r="A66" s="553" t="s">
        <v>404</v>
      </c>
      <c r="B66" s="553" t="s">
        <v>405</v>
      </c>
      <c r="C66" s="427">
        <f t="shared" si="10"/>
        <v>144</v>
      </c>
      <c r="D66" s="352">
        <f t="shared" si="8"/>
        <v>0</v>
      </c>
      <c r="E66" s="417"/>
      <c r="F66" s="384"/>
      <c r="G66" s="383"/>
      <c r="H66" s="417"/>
      <c r="I66" s="384"/>
      <c r="J66" s="764"/>
      <c r="K66" s="544"/>
      <c r="L66" s="544"/>
      <c r="M66" s="544"/>
      <c r="N66" s="384"/>
      <c r="O66" s="763"/>
      <c r="P66" s="763"/>
      <c r="Q66" s="763"/>
      <c r="R66" s="417"/>
      <c r="S66" s="384"/>
      <c r="T66" s="384"/>
      <c r="U66" s="840"/>
      <c r="V66" s="668"/>
      <c r="W66" s="387"/>
      <c r="X66" s="384"/>
      <c r="Y66" s="384"/>
      <c r="Z66" s="384"/>
      <c r="AA66" s="384"/>
      <c r="AB66" s="384"/>
      <c r="AC66" s="384"/>
      <c r="AD66" s="384"/>
      <c r="AE66" s="384"/>
      <c r="AF66" s="384"/>
      <c r="AG66" s="384"/>
      <c r="AH66" s="384"/>
      <c r="AI66" s="384"/>
      <c r="AJ66" s="544"/>
      <c r="AK66" s="544"/>
      <c r="AL66" s="544"/>
      <c r="AM66" s="384"/>
      <c r="AN66" s="384"/>
      <c r="AO66" s="744"/>
      <c r="AP66" s="744"/>
      <c r="AQ66" s="383"/>
      <c r="AR66" s="385"/>
      <c r="AS66" s="385"/>
      <c r="AT66" s="443"/>
      <c r="AU66" s="544">
        <v>36</v>
      </c>
      <c r="AV66" s="544">
        <v>36</v>
      </c>
      <c r="AW66" s="544">
        <v>36</v>
      </c>
      <c r="AX66" s="544">
        <v>36</v>
      </c>
      <c r="AY66" s="387"/>
      <c r="AZ66" s="387"/>
      <c r="BA66" s="387"/>
      <c r="BB66" s="387"/>
      <c r="BC66" s="387"/>
      <c r="BD66" s="389"/>
      <c r="BE66" s="358">
        <f t="shared" si="9"/>
        <v>144</v>
      </c>
      <c r="BF66" s="358">
        <f>SUM(AA66:AX66)</f>
        <v>144</v>
      </c>
    </row>
    <row r="67" spans="1:58" ht="60.75" hidden="1" outlineLevel="1" thickBot="1">
      <c r="A67" s="487" t="s">
        <v>162</v>
      </c>
      <c r="B67" s="476" t="s">
        <v>117</v>
      </c>
      <c r="C67" s="418">
        <f t="shared" si="10"/>
        <v>0</v>
      </c>
      <c r="D67" s="604">
        <f t="shared" si="8"/>
        <v>0</v>
      </c>
      <c r="E67" s="416"/>
      <c r="F67" s="403"/>
      <c r="G67" s="419"/>
      <c r="H67" s="416"/>
      <c r="I67" s="403"/>
      <c r="J67" s="765"/>
      <c r="K67" s="543"/>
      <c r="L67" s="543"/>
      <c r="M67" s="543"/>
      <c r="N67" s="403"/>
      <c r="O67" s="763"/>
      <c r="P67" s="763"/>
      <c r="Q67" s="763"/>
      <c r="R67" s="416"/>
      <c r="S67" s="403"/>
      <c r="T67" s="403"/>
      <c r="U67" s="835"/>
      <c r="V67" s="667"/>
      <c r="W67" s="680"/>
      <c r="X67" s="403"/>
      <c r="Y67" s="403"/>
      <c r="Z67" s="403"/>
      <c r="AA67" s="403"/>
      <c r="AB67" s="403"/>
      <c r="AC67" s="403"/>
      <c r="AD67" s="403"/>
      <c r="AE67" s="403"/>
      <c r="AF67" s="403"/>
      <c r="AG67" s="403"/>
      <c r="AH67" s="403"/>
      <c r="AI67" s="403"/>
      <c r="AJ67" s="543"/>
      <c r="AK67" s="543"/>
      <c r="AL67" s="543"/>
      <c r="AM67" s="403"/>
      <c r="AN67" s="738"/>
      <c r="AO67" s="738"/>
      <c r="AP67" s="738"/>
      <c r="AQ67" s="419"/>
      <c r="AR67" s="400"/>
      <c r="AS67" s="400"/>
      <c r="AT67" s="449"/>
      <c r="AU67" s="543"/>
      <c r="AV67" s="543"/>
      <c r="AW67" s="543"/>
      <c r="AX67" s="543"/>
      <c r="AY67" s="402"/>
      <c r="AZ67" s="402"/>
      <c r="BA67" s="402"/>
      <c r="BB67" s="402"/>
      <c r="BC67" s="402"/>
      <c r="BD67" s="405"/>
      <c r="BE67" s="358">
        <f t="shared" si="9"/>
        <v>0</v>
      </c>
      <c r="BF67" s="426">
        <f t="shared" si="6"/>
        <v>0</v>
      </c>
    </row>
    <row r="68" spans="1:58" ht="36.75" collapsed="1" thickBot="1">
      <c r="A68" s="479" t="s">
        <v>118</v>
      </c>
      <c r="B68" s="470" t="s">
        <v>351</v>
      </c>
      <c r="C68" s="422">
        <f t="shared" si="10"/>
        <v>73</v>
      </c>
      <c r="D68" s="609">
        <f t="shared" si="8"/>
        <v>39</v>
      </c>
      <c r="E68" s="367">
        <v>3</v>
      </c>
      <c r="F68" s="367">
        <v>3</v>
      </c>
      <c r="G68" s="369">
        <v>3</v>
      </c>
      <c r="H68" s="367">
        <v>3</v>
      </c>
      <c r="I68" s="367">
        <v>3</v>
      </c>
      <c r="J68" s="367">
        <v>3</v>
      </c>
      <c r="K68" s="540"/>
      <c r="L68" s="540"/>
      <c r="M68" s="540"/>
      <c r="N68" s="367">
        <v>3</v>
      </c>
      <c r="O68" s="763">
        <v>3</v>
      </c>
      <c r="P68" s="763">
        <v>3</v>
      </c>
      <c r="Q68" s="763">
        <v>3</v>
      </c>
      <c r="R68" s="367">
        <v>3</v>
      </c>
      <c r="S68" s="362">
        <v>3</v>
      </c>
      <c r="T68" s="362">
        <v>3</v>
      </c>
      <c r="U68" s="683"/>
      <c r="V68" s="666"/>
      <c r="W68" s="679"/>
      <c r="X68" s="362">
        <v>2</v>
      </c>
      <c r="Y68" s="362">
        <v>2</v>
      </c>
      <c r="Z68" s="362">
        <v>2</v>
      </c>
      <c r="AA68" s="362">
        <v>2</v>
      </c>
      <c r="AB68" s="362">
        <v>2</v>
      </c>
      <c r="AC68" s="362">
        <v>2</v>
      </c>
      <c r="AD68" s="362">
        <v>2</v>
      </c>
      <c r="AE68" s="362">
        <v>2</v>
      </c>
      <c r="AF68" s="362">
        <v>2</v>
      </c>
      <c r="AG68" s="362">
        <v>2</v>
      </c>
      <c r="AH68" s="362">
        <v>2</v>
      </c>
      <c r="AI68" s="362">
        <v>2</v>
      </c>
      <c r="AJ68" s="547"/>
      <c r="AK68" s="547"/>
      <c r="AL68" s="547"/>
      <c r="AM68" s="362">
        <v>2</v>
      </c>
      <c r="AN68" s="362">
        <v>2</v>
      </c>
      <c r="AO68" s="362">
        <v>2</v>
      </c>
      <c r="AP68" s="362">
        <v>2</v>
      </c>
      <c r="AQ68" s="632">
        <v>2</v>
      </c>
      <c r="AR68" s="364" t="s">
        <v>413</v>
      </c>
      <c r="AS68" s="364"/>
      <c r="AT68" s="439"/>
      <c r="AU68" s="547"/>
      <c r="AV68" s="547"/>
      <c r="AW68" s="547"/>
      <c r="AX68" s="547"/>
      <c r="AY68" s="371"/>
      <c r="AZ68" s="371"/>
      <c r="BA68" s="371"/>
      <c r="BB68" s="371"/>
      <c r="BC68" s="371"/>
      <c r="BD68" s="423"/>
      <c r="BE68" s="358">
        <f t="shared" si="9"/>
        <v>34</v>
      </c>
      <c r="BF68" s="428">
        <f t="shared" si="6"/>
        <v>73</v>
      </c>
    </row>
    <row r="69" spans="1:58" ht="24.75" thickBot="1">
      <c r="A69" s="479" t="s">
        <v>129</v>
      </c>
      <c r="B69" s="474" t="s">
        <v>352</v>
      </c>
      <c r="C69" s="422">
        <f t="shared" si="10"/>
        <v>60</v>
      </c>
      <c r="D69" s="609">
        <f t="shared" si="8"/>
        <v>26</v>
      </c>
      <c r="E69" s="367">
        <v>2</v>
      </c>
      <c r="F69" s="367">
        <v>2</v>
      </c>
      <c r="G69" s="369">
        <v>2</v>
      </c>
      <c r="H69" s="367">
        <v>2</v>
      </c>
      <c r="I69" s="367">
        <v>2</v>
      </c>
      <c r="J69" s="367">
        <v>2</v>
      </c>
      <c r="K69" s="540"/>
      <c r="L69" s="540"/>
      <c r="M69" s="540"/>
      <c r="N69" s="367">
        <v>2</v>
      </c>
      <c r="O69" s="763">
        <v>2</v>
      </c>
      <c r="P69" s="763">
        <v>2</v>
      </c>
      <c r="Q69" s="763">
        <v>2</v>
      </c>
      <c r="R69" s="367">
        <v>2</v>
      </c>
      <c r="S69" s="362">
        <v>2</v>
      </c>
      <c r="T69" s="362">
        <v>2</v>
      </c>
      <c r="U69" s="683"/>
      <c r="V69" s="666"/>
      <c r="W69" s="679"/>
      <c r="X69" s="362">
        <v>2</v>
      </c>
      <c r="Y69" s="362">
        <v>2</v>
      </c>
      <c r="Z69" s="362">
        <v>2</v>
      </c>
      <c r="AA69" s="362">
        <v>2</v>
      </c>
      <c r="AB69" s="362">
        <v>2</v>
      </c>
      <c r="AC69" s="362">
        <v>2</v>
      </c>
      <c r="AD69" s="362">
        <v>2</v>
      </c>
      <c r="AE69" s="362">
        <v>2</v>
      </c>
      <c r="AF69" s="362">
        <v>2</v>
      </c>
      <c r="AG69" s="362">
        <v>2</v>
      </c>
      <c r="AH69" s="362">
        <v>2</v>
      </c>
      <c r="AI69" s="362">
        <v>2</v>
      </c>
      <c r="AJ69" s="547"/>
      <c r="AK69" s="547"/>
      <c r="AL69" s="547"/>
      <c r="AM69" s="362">
        <v>2</v>
      </c>
      <c r="AN69" s="362">
        <v>2</v>
      </c>
      <c r="AO69" s="362">
        <v>2</v>
      </c>
      <c r="AP69" s="362">
        <v>2</v>
      </c>
      <c r="AQ69" s="362">
        <v>2</v>
      </c>
      <c r="AR69" s="364"/>
      <c r="AS69" s="364"/>
      <c r="AT69" s="654"/>
      <c r="AU69" s="547" t="s">
        <v>421</v>
      </c>
      <c r="AV69" s="547"/>
      <c r="AW69" s="547"/>
      <c r="AX69" s="547"/>
      <c r="AY69" s="371"/>
      <c r="AZ69" s="371"/>
      <c r="BA69" s="371"/>
      <c r="BB69" s="371"/>
      <c r="BC69" s="371"/>
      <c r="BD69" s="423"/>
      <c r="BE69" s="358">
        <f t="shared" si="9"/>
        <v>34</v>
      </c>
      <c r="BF69" s="428">
        <f t="shared" si="6"/>
        <v>60</v>
      </c>
    </row>
    <row r="70" spans="1:58" ht="36.75" thickBot="1">
      <c r="A70" s="479" t="s">
        <v>130</v>
      </c>
      <c r="B70" s="474" t="s">
        <v>119</v>
      </c>
      <c r="C70" s="422">
        <f t="shared" si="10"/>
        <v>60</v>
      </c>
      <c r="D70" s="609">
        <f t="shared" si="8"/>
        <v>26</v>
      </c>
      <c r="E70" s="367">
        <v>2</v>
      </c>
      <c r="F70" s="367">
        <v>2</v>
      </c>
      <c r="G70" s="369">
        <v>2</v>
      </c>
      <c r="H70" s="367">
        <v>2</v>
      </c>
      <c r="I70" s="367">
        <v>2</v>
      </c>
      <c r="J70" s="367">
        <v>2</v>
      </c>
      <c r="K70" s="540"/>
      <c r="L70" s="540"/>
      <c r="M70" s="540"/>
      <c r="N70" s="367">
        <v>2</v>
      </c>
      <c r="O70" s="367">
        <v>2</v>
      </c>
      <c r="P70" s="367">
        <v>2</v>
      </c>
      <c r="Q70" s="367">
        <v>2</v>
      </c>
      <c r="R70" s="367">
        <v>2</v>
      </c>
      <c r="S70" s="362">
        <v>2</v>
      </c>
      <c r="T70" s="362">
        <v>2</v>
      </c>
      <c r="U70" s="683"/>
      <c r="V70" s="666"/>
      <c r="W70" s="679"/>
      <c r="X70" s="362">
        <v>2</v>
      </c>
      <c r="Y70" s="362">
        <v>2</v>
      </c>
      <c r="Z70" s="362">
        <v>2</v>
      </c>
      <c r="AA70" s="362">
        <v>2</v>
      </c>
      <c r="AB70" s="362">
        <v>2</v>
      </c>
      <c r="AC70" s="362">
        <v>2</v>
      </c>
      <c r="AD70" s="362">
        <v>2</v>
      </c>
      <c r="AE70" s="362">
        <v>2</v>
      </c>
      <c r="AF70" s="362">
        <v>2</v>
      </c>
      <c r="AG70" s="362">
        <v>2</v>
      </c>
      <c r="AH70" s="362">
        <v>2</v>
      </c>
      <c r="AI70" s="362">
        <v>2</v>
      </c>
      <c r="AJ70" s="547"/>
      <c r="AK70" s="547"/>
      <c r="AL70" s="547"/>
      <c r="AM70" s="362">
        <v>2</v>
      </c>
      <c r="AN70" s="362">
        <v>2</v>
      </c>
      <c r="AO70" s="362">
        <v>2</v>
      </c>
      <c r="AP70" s="362">
        <v>2</v>
      </c>
      <c r="AQ70" s="362">
        <v>2</v>
      </c>
      <c r="AR70" s="364"/>
      <c r="AS70" s="364"/>
      <c r="AT70" s="439"/>
      <c r="AU70" s="547"/>
      <c r="AV70" s="547"/>
      <c r="AW70" s="547"/>
      <c r="AX70" s="547"/>
      <c r="AY70" s="371"/>
      <c r="AZ70" s="371"/>
      <c r="BA70" s="371"/>
      <c r="BB70" s="371"/>
      <c r="BC70" s="371"/>
      <c r="BD70" s="423"/>
      <c r="BE70" s="358">
        <f t="shared" si="9"/>
        <v>34</v>
      </c>
      <c r="BF70" s="428">
        <f t="shared" si="6"/>
        <v>60</v>
      </c>
    </row>
    <row r="71" spans="1:58" ht="24.75" thickBot="1">
      <c r="A71" s="479" t="s">
        <v>131</v>
      </c>
      <c r="B71" s="474" t="s">
        <v>120</v>
      </c>
      <c r="C71" s="422">
        <f t="shared" si="10"/>
        <v>73</v>
      </c>
      <c r="D71" s="693">
        <f t="shared" si="8"/>
        <v>39</v>
      </c>
      <c r="E71" s="367">
        <v>3</v>
      </c>
      <c r="F71" s="367">
        <v>3</v>
      </c>
      <c r="G71" s="367">
        <v>3</v>
      </c>
      <c r="H71" s="367">
        <v>3</v>
      </c>
      <c r="I71" s="367">
        <v>3</v>
      </c>
      <c r="J71" s="367">
        <v>3</v>
      </c>
      <c r="K71" s="540"/>
      <c r="L71" s="540"/>
      <c r="M71" s="540"/>
      <c r="N71" s="367">
        <v>3</v>
      </c>
      <c r="O71" s="367">
        <v>3</v>
      </c>
      <c r="P71" s="367">
        <v>3</v>
      </c>
      <c r="Q71" s="367">
        <v>3</v>
      </c>
      <c r="R71" s="367">
        <v>3</v>
      </c>
      <c r="S71" s="362">
        <v>3</v>
      </c>
      <c r="T71" s="362">
        <v>3</v>
      </c>
      <c r="U71" s="683"/>
      <c r="V71" s="666"/>
      <c r="W71" s="679"/>
      <c r="X71" s="362">
        <v>2</v>
      </c>
      <c r="Y71" s="362">
        <v>2</v>
      </c>
      <c r="Z71" s="362">
        <v>2</v>
      </c>
      <c r="AA71" s="362">
        <v>2</v>
      </c>
      <c r="AB71" s="362">
        <v>2</v>
      </c>
      <c r="AC71" s="362">
        <v>2</v>
      </c>
      <c r="AD71" s="362">
        <v>2</v>
      </c>
      <c r="AE71" s="362">
        <v>2</v>
      </c>
      <c r="AF71" s="362">
        <v>2</v>
      </c>
      <c r="AG71" s="362">
        <v>2</v>
      </c>
      <c r="AH71" s="362">
        <v>2</v>
      </c>
      <c r="AI71" s="362">
        <v>2</v>
      </c>
      <c r="AJ71" s="547"/>
      <c r="AK71" s="547"/>
      <c r="AL71" s="547"/>
      <c r="AM71" s="362">
        <v>2</v>
      </c>
      <c r="AN71" s="362">
        <v>2</v>
      </c>
      <c r="AO71" s="362">
        <v>2</v>
      </c>
      <c r="AP71" s="362">
        <v>2</v>
      </c>
      <c r="AQ71" s="362">
        <v>2</v>
      </c>
      <c r="AR71" s="364"/>
      <c r="AS71" s="364"/>
      <c r="AT71" s="439"/>
      <c r="AU71" s="547"/>
      <c r="AV71" s="547"/>
      <c r="AW71" s="547"/>
      <c r="AX71" s="547"/>
      <c r="AY71" s="371"/>
      <c r="AZ71" s="371"/>
      <c r="BA71" s="371"/>
      <c r="BB71" s="371"/>
      <c r="BC71" s="371"/>
      <c r="BD71" s="423"/>
      <c r="BE71" s="358">
        <f t="shared" si="9"/>
        <v>34</v>
      </c>
      <c r="BF71" s="428">
        <f t="shared" si="6"/>
        <v>73</v>
      </c>
    </row>
    <row r="72" spans="1:58" ht="36.75" thickBot="1">
      <c r="A72" s="479" t="s">
        <v>214</v>
      </c>
      <c r="B72" s="474" t="s">
        <v>215</v>
      </c>
      <c r="C72" s="422">
        <f t="shared" si="10"/>
        <v>60</v>
      </c>
      <c r="D72" s="609">
        <f t="shared" si="8"/>
        <v>26</v>
      </c>
      <c r="E72" s="870">
        <v>2</v>
      </c>
      <c r="F72" s="414">
        <v>2</v>
      </c>
      <c r="G72" s="431">
        <v>2</v>
      </c>
      <c r="H72" s="414">
        <v>2</v>
      </c>
      <c r="I72" s="414">
        <v>2</v>
      </c>
      <c r="J72" s="414">
        <v>2</v>
      </c>
      <c r="K72" s="865"/>
      <c r="L72" s="865"/>
      <c r="M72" s="865"/>
      <c r="N72" s="414">
        <v>2</v>
      </c>
      <c r="O72" s="414">
        <v>2</v>
      </c>
      <c r="P72" s="414">
        <v>2</v>
      </c>
      <c r="Q72" s="414">
        <v>2</v>
      </c>
      <c r="R72" s="414">
        <v>2</v>
      </c>
      <c r="S72" s="376">
        <v>2</v>
      </c>
      <c r="T72" s="376">
        <v>2</v>
      </c>
      <c r="U72" s="683"/>
      <c r="V72" s="666"/>
      <c r="W72" s="366"/>
      <c r="X72" s="376">
        <v>2</v>
      </c>
      <c r="Y72" s="376">
        <v>2</v>
      </c>
      <c r="Z72" s="376">
        <v>2</v>
      </c>
      <c r="AA72" s="376">
        <v>2</v>
      </c>
      <c r="AB72" s="376">
        <v>2</v>
      </c>
      <c r="AC72" s="376">
        <v>2</v>
      </c>
      <c r="AD72" s="376">
        <v>2</v>
      </c>
      <c r="AE72" s="376">
        <v>2</v>
      </c>
      <c r="AF72" s="376">
        <v>2</v>
      </c>
      <c r="AG72" s="376">
        <v>2</v>
      </c>
      <c r="AH72" s="376">
        <v>2</v>
      </c>
      <c r="AI72" s="376">
        <v>2</v>
      </c>
      <c r="AJ72" s="541"/>
      <c r="AK72" s="541"/>
      <c r="AL72" s="541"/>
      <c r="AM72" s="376">
        <v>2</v>
      </c>
      <c r="AN72" s="376">
        <v>2</v>
      </c>
      <c r="AO72" s="376">
        <v>2</v>
      </c>
      <c r="AP72" s="376">
        <v>2</v>
      </c>
      <c r="AQ72" s="376">
        <v>2</v>
      </c>
      <c r="AR72" s="364"/>
      <c r="AS72" s="364"/>
      <c r="AT72" s="654"/>
      <c r="AU72" s="547" t="s">
        <v>421</v>
      </c>
      <c r="AV72" s="547"/>
      <c r="AW72" s="547"/>
      <c r="AX72" s="547"/>
      <c r="AY72" s="371"/>
      <c r="AZ72" s="371"/>
      <c r="BA72" s="371"/>
      <c r="BB72" s="371"/>
      <c r="BC72" s="371"/>
      <c r="BD72" s="423"/>
      <c r="BE72" s="358">
        <f t="shared" si="9"/>
        <v>34</v>
      </c>
      <c r="BF72" s="428">
        <f t="shared" si="6"/>
        <v>60</v>
      </c>
    </row>
    <row r="73" spans="1:58" ht="24.75" hidden="1" outlineLevel="1" thickBot="1">
      <c r="A73" s="552" t="s">
        <v>362</v>
      </c>
      <c r="B73" s="474" t="s">
        <v>406</v>
      </c>
      <c r="C73" s="422">
        <f t="shared" si="10"/>
        <v>0</v>
      </c>
      <c r="D73" s="609">
        <f t="shared" si="8"/>
        <v>0</v>
      </c>
      <c r="E73" s="414"/>
      <c r="F73" s="376"/>
      <c r="G73" s="375"/>
      <c r="H73" s="414"/>
      <c r="I73" s="376"/>
      <c r="J73" s="763"/>
      <c r="K73" s="541"/>
      <c r="L73" s="541"/>
      <c r="M73" s="541"/>
      <c r="N73" s="376"/>
      <c r="O73" s="763"/>
      <c r="P73" s="763"/>
      <c r="Q73" s="763"/>
      <c r="R73" s="414"/>
      <c r="S73" s="376"/>
      <c r="T73" s="376"/>
      <c r="U73" s="559"/>
      <c r="V73" s="666"/>
      <c r="W73" s="366"/>
      <c r="X73" s="376"/>
      <c r="Y73" s="376"/>
      <c r="Z73" s="376"/>
      <c r="AA73" s="376"/>
      <c r="AB73" s="376"/>
      <c r="AC73" s="376"/>
      <c r="AD73" s="376"/>
      <c r="AE73" s="376"/>
      <c r="AF73" s="376"/>
      <c r="AG73" s="376"/>
      <c r="AH73" s="376"/>
      <c r="AI73" s="376"/>
      <c r="AJ73" s="541"/>
      <c r="AK73" s="541"/>
      <c r="AL73" s="541"/>
      <c r="AM73" s="376"/>
      <c r="AN73" s="376"/>
      <c r="AO73" s="696"/>
      <c r="AP73" s="696"/>
      <c r="AQ73" s="375"/>
      <c r="AR73" s="377"/>
      <c r="AS73" s="377"/>
      <c r="AT73" s="440"/>
      <c r="AU73" s="541"/>
      <c r="AV73" s="541"/>
      <c r="AW73" s="541"/>
      <c r="AX73" s="541"/>
      <c r="AY73" s="366"/>
      <c r="AZ73" s="366"/>
      <c r="BA73" s="366"/>
      <c r="BB73" s="366"/>
      <c r="BC73" s="366"/>
      <c r="BD73" s="372"/>
      <c r="BE73" s="358">
        <f t="shared" si="9"/>
        <v>0</v>
      </c>
      <c r="BF73" s="428">
        <f t="shared" si="6"/>
        <v>0</v>
      </c>
    </row>
    <row r="74" spans="1:58" ht="84.75" hidden="1" outlineLevel="1" thickBot="1">
      <c r="A74" s="555" t="s">
        <v>363</v>
      </c>
      <c r="B74" s="474" t="s">
        <v>407</v>
      </c>
      <c r="C74" s="415">
        <f t="shared" si="10"/>
        <v>108</v>
      </c>
      <c r="D74" s="798">
        <f t="shared" si="8"/>
        <v>0</v>
      </c>
      <c r="E74" s="417"/>
      <c r="F74" s="384"/>
      <c r="G74" s="383"/>
      <c r="H74" s="417"/>
      <c r="I74" s="384"/>
      <c r="J74" s="764"/>
      <c r="K74" s="544"/>
      <c r="L74" s="544"/>
      <c r="M74" s="544"/>
      <c r="N74" s="384"/>
      <c r="O74" s="763"/>
      <c r="P74" s="763"/>
      <c r="Q74" s="763"/>
      <c r="R74" s="417"/>
      <c r="S74" s="384"/>
      <c r="T74" s="384"/>
      <c r="U74" s="562"/>
      <c r="V74" s="668"/>
      <c r="W74" s="387"/>
      <c r="X74" s="384"/>
      <c r="Y74" s="384"/>
      <c r="Z74" s="384"/>
      <c r="AA74" s="384"/>
      <c r="AB74" s="384"/>
      <c r="AC74" s="384"/>
      <c r="AD74" s="384"/>
      <c r="AE74" s="384"/>
      <c r="AF74" s="384"/>
      <c r="AG74" s="384"/>
      <c r="AH74" s="384">
        <v>36</v>
      </c>
      <c r="AI74" s="384">
        <v>36</v>
      </c>
      <c r="AJ74" s="544">
        <v>36</v>
      </c>
      <c r="AK74" s="544"/>
      <c r="AL74" s="544"/>
      <c r="AM74" s="384"/>
      <c r="AN74" s="384"/>
      <c r="AO74" s="744"/>
      <c r="AP74" s="744"/>
      <c r="AQ74" s="383"/>
      <c r="AR74" s="385"/>
      <c r="AS74" s="385"/>
      <c r="AT74" s="443"/>
      <c r="AU74" s="544"/>
      <c r="AV74" s="544"/>
      <c r="AW74" s="544"/>
      <c r="AX74" s="544"/>
      <c r="AY74" s="387"/>
      <c r="AZ74" s="387"/>
      <c r="BA74" s="387"/>
      <c r="BB74" s="387"/>
      <c r="BC74" s="387"/>
      <c r="BD74" s="389"/>
      <c r="BE74" s="358">
        <f t="shared" si="9"/>
        <v>108</v>
      </c>
      <c r="BF74" s="428">
        <f t="shared" si="6"/>
        <v>108</v>
      </c>
    </row>
    <row r="75" spans="1:58" ht="51.75" hidden="1" outlineLevel="1" thickBot="1">
      <c r="A75" s="487" t="s">
        <v>121</v>
      </c>
      <c r="B75" s="526" t="s">
        <v>198</v>
      </c>
      <c r="C75" s="415">
        <f t="shared" si="10"/>
        <v>0</v>
      </c>
      <c r="D75" s="352">
        <f t="shared" si="8"/>
        <v>0</v>
      </c>
      <c r="E75" s="416"/>
      <c r="F75" s="403"/>
      <c r="G75" s="419"/>
      <c r="H75" s="416"/>
      <c r="I75" s="403"/>
      <c r="J75" s="765"/>
      <c r="K75" s="543"/>
      <c r="L75" s="543"/>
      <c r="M75" s="543"/>
      <c r="N75" s="403"/>
      <c r="O75" s="763"/>
      <c r="P75" s="763"/>
      <c r="Q75" s="763"/>
      <c r="R75" s="416"/>
      <c r="S75" s="403"/>
      <c r="T75" s="403"/>
      <c r="U75" s="561"/>
      <c r="V75" s="667"/>
      <c r="W75" s="402"/>
      <c r="X75" s="403"/>
      <c r="Y75" s="403"/>
      <c r="Z75" s="403"/>
      <c r="AA75" s="403"/>
      <c r="AB75" s="403"/>
      <c r="AC75" s="403"/>
      <c r="AD75" s="403"/>
      <c r="AE75" s="403"/>
      <c r="AF75" s="403"/>
      <c r="AG75" s="403"/>
      <c r="AH75" s="403"/>
      <c r="AI75" s="403"/>
      <c r="AJ75" s="543"/>
      <c r="AK75" s="543"/>
      <c r="AL75" s="543"/>
      <c r="AM75" s="403"/>
      <c r="AN75" s="738"/>
      <c r="AO75" s="738"/>
      <c r="AP75" s="738"/>
      <c r="AQ75" s="419"/>
      <c r="AR75" s="400"/>
      <c r="AS75" s="400"/>
      <c r="AT75" s="449"/>
      <c r="AU75" s="543"/>
      <c r="AV75" s="543"/>
      <c r="AW75" s="543"/>
      <c r="AX75" s="543"/>
      <c r="AY75" s="402"/>
      <c r="AZ75" s="402"/>
      <c r="BA75" s="402"/>
      <c r="BB75" s="402"/>
      <c r="BC75" s="402"/>
      <c r="BD75" s="405"/>
      <c r="BE75" s="358">
        <f t="shared" si="9"/>
        <v>0</v>
      </c>
      <c r="BF75" s="428">
        <f t="shared" si="6"/>
        <v>0</v>
      </c>
    </row>
    <row r="76" spans="1:58" ht="72.75" hidden="1" outlineLevel="1" thickBot="1">
      <c r="A76" s="479" t="s">
        <v>122</v>
      </c>
      <c r="B76" s="478" t="s">
        <v>389</v>
      </c>
      <c r="C76" s="413">
        <f t="shared" si="10"/>
        <v>0</v>
      </c>
      <c r="D76" s="352">
        <f t="shared" si="8"/>
        <v>0</v>
      </c>
      <c r="E76" s="414"/>
      <c r="F76" s="376"/>
      <c r="G76" s="375"/>
      <c r="H76" s="414"/>
      <c r="I76" s="376"/>
      <c r="J76" s="763"/>
      <c r="K76" s="541"/>
      <c r="L76" s="541"/>
      <c r="M76" s="541"/>
      <c r="N76" s="376"/>
      <c r="O76" s="763"/>
      <c r="P76" s="763"/>
      <c r="Q76" s="763"/>
      <c r="R76" s="414"/>
      <c r="S76" s="376"/>
      <c r="T76" s="376"/>
      <c r="U76" s="559"/>
      <c r="V76" s="666"/>
      <c r="W76" s="366"/>
      <c r="X76" s="376"/>
      <c r="Y76" s="376"/>
      <c r="Z76" s="376"/>
      <c r="AA76" s="376"/>
      <c r="AB76" s="376"/>
      <c r="AC76" s="376"/>
      <c r="AD76" s="376"/>
      <c r="AE76" s="376"/>
      <c r="AF76" s="376"/>
      <c r="AG76" s="376"/>
      <c r="AH76" s="376"/>
      <c r="AI76" s="376"/>
      <c r="AJ76" s="541"/>
      <c r="AK76" s="541"/>
      <c r="AL76" s="541"/>
      <c r="AM76" s="376"/>
      <c r="AN76" s="696"/>
      <c r="AO76" s="696"/>
      <c r="AP76" s="696"/>
      <c r="AQ76" s="375"/>
      <c r="AR76" s="377"/>
      <c r="AS76" s="377"/>
      <c r="AT76" s="440"/>
      <c r="AU76" s="541"/>
      <c r="AV76" s="541"/>
      <c r="AW76" s="541"/>
      <c r="AX76" s="541"/>
      <c r="AY76" s="366"/>
      <c r="AZ76" s="366"/>
      <c r="BA76" s="366"/>
      <c r="BB76" s="366"/>
      <c r="BC76" s="366"/>
      <c r="BD76" s="372"/>
      <c r="BE76" s="358">
        <f t="shared" si="9"/>
        <v>0</v>
      </c>
      <c r="BF76" s="428">
        <f t="shared" si="6"/>
        <v>0</v>
      </c>
    </row>
    <row r="77" spans="1:58" ht="72.75" hidden="1" outlineLevel="1" thickBot="1">
      <c r="A77" s="557" t="s">
        <v>364</v>
      </c>
      <c r="B77" s="478" t="s">
        <v>408</v>
      </c>
      <c r="C77" s="413">
        <f t="shared" si="10"/>
        <v>0</v>
      </c>
      <c r="D77" s="352">
        <f t="shared" si="8"/>
        <v>0</v>
      </c>
      <c r="E77" s="417"/>
      <c r="F77" s="384"/>
      <c r="G77" s="383"/>
      <c r="H77" s="417"/>
      <c r="I77" s="384"/>
      <c r="J77" s="764"/>
      <c r="K77" s="544"/>
      <c r="L77" s="544"/>
      <c r="M77" s="544"/>
      <c r="N77" s="384"/>
      <c r="O77" s="763"/>
      <c r="P77" s="763"/>
      <c r="Q77" s="763"/>
      <c r="R77" s="417"/>
      <c r="S77" s="384"/>
      <c r="T77" s="384"/>
      <c r="U77" s="562"/>
      <c r="V77" s="668"/>
      <c r="W77" s="387"/>
      <c r="X77" s="384"/>
      <c r="Y77" s="384"/>
      <c r="Z77" s="384"/>
      <c r="AA77" s="384"/>
      <c r="AB77" s="384"/>
      <c r="AC77" s="384"/>
      <c r="AD77" s="384"/>
      <c r="AE77" s="384"/>
      <c r="AF77" s="384"/>
      <c r="AG77" s="384"/>
      <c r="AH77" s="384"/>
      <c r="AI77" s="384"/>
      <c r="AJ77" s="544"/>
      <c r="AK77" s="544"/>
      <c r="AL77" s="544"/>
      <c r="AM77" s="384"/>
      <c r="AN77" s="384"/>
      <c r="AO77" s="744"/>
      <c r="AP77" s="744"/>
      <c r="AQ77" s="383"/>
      <c r="AR77" s="385"/>
      <c r="AS77" s="385"/>
      <c r="AT77" s="443"/>
      <c r="AU77" s="544"/>
      <c r="AV77" s="544"/>
      <c r="AW77" s="544"/>
      <c r="AX77" s="544"/>
      <c r="AY77" s="387"/>
      <c r="AZ77" s="387"/>
      <c r="BA77" s="387"/>
      <c r="BB77" s="387"/>
      <c r="BC77" s="387"/>
      <c r="BD77" s="389"/>
      <c r="BE77" s="358">
        <f t="shared" si="9"/>
        <v>0</v>
      </c>
      <c r="BF77" s="359">
        <f t="shared" ref="BF77:BF81" si="11">SUM(E77:AV77)</f>
        <v>0</v>
      </c>
    </row>
    <row r="78" spans="1:58" ht="24.75" collapsed="1" thickBot="1">
      <c r="A78" s="486" t="s">
        <v>124</v>
      </c>
      <c r="B78" s="477" t="s">
        <v>125</v>
      </c>
      <c r="C78" s="429">
        <f t="shared" si="10"/>
        <v>0</v>
      </c>
      <c r="D78" s="352">
        <f t="shared" si="8"/>
        <v>0</v>
      </c>
      <c r="E78" s="430"/>
      <c r="F78" s="419"/>
      <c r="G78" s="419"/>
      <c r="H78" s="416"/>
      <c r="I78" s="403"/>
      <c r="J78" s="765"/>
      <c r="K78" s="543"/>
      <c r="L78" s="543"/>
      <c r="M78" s="543"/>
      <c r="N78" s="738"/>
      <c r="O78" s="763"/>
      <c r="P78" s="763"/>
      <c r="Q78" s="763"/>
      <c r="R78" s="740"/>
      <c r="S78" s="738"/>
      <c r="T78" s="738"/>
      <c r="U78" s="561"/>
      <c r="V78" s="667"/>
      <c r="W78" s="402"/>
      <c r="X78" s="403"/>
      <c r="Y78" s="403"/>
      <c r="Z78" s="738"/>
      <c r="AA78" s="738"/>
      <c r="AB78" s="738"/>
      <c r="AC78" s="738"/>
      <c r="AD78" s="738"/>
      <c r="AE78" s="738"/>
      <c r="AF78" s="738"/>
      <c r="AG78" s="738"/>
      <c r="AH78" s="403"/>
      <c r="AI78" s="403"/>
      <c r="AJ78" s="543"/>
      <c r="AK78" s="543"/>
      <c r="AL78" s="543"/>
      <c r="AM78" s="738"/>
      <c r="AN78" s="738"/>
      <c r="AO78" s="738"/>
      <c r="AP78" s="738"/>
      <c r="AQ78" s="419"/>
      <c r="AR78" s="400"/>
      <c r="AS78" s="400"/>
      <c r="AT78" s="449"/>
      <c r="AU78" s="543"/>
      <c r="AV78" s="543"/>
      <c r="AW78" s="543"/>
      <c r="AX78" s="543"/>
      <c r="AY78" s="402"/>
      <c r="AZ78" s="402"/>
      <c r="BA78" s="402"/>
      <c r="BB78" s="402"/>
      <c r="BC78" s="402"/>
      <c r="BD78" s="405"/>
      <c r="BE78" s="358">
        <f t="shared" si="9"/>
        <v>0</v>
      </c>
      <c r="BF78" s="359">
        <f t="shared" si="11"/>
        <v>0</v>
      </c>
    </row>
    <row r="79" spans="1:58" ht="48.75" thickBot="1">
      <c r="A79" s="480" t="s">
        <v>126</v>
      </c>
      <c r="B79" s="478" t="s">
        <v>127</v>
      </c>
      <c r="C79" s="429">
        <f t="shared" si="10"/>
        <v>45</v>
      </c>
      <c r="D79" s="352">
        <f t="shared" si="8"/>
        <v>0</v>
      </c>
      <c r="E79" s="431"/>
      <c r="F79" s="375"/>
      <c r="G79" s="375"/>
      <c r="H79" s="414"/>
      <c r="I79" s="376"/>
      <c r="J79" s="763"/>
      <c r="K79" s="541"/>
      <c r="L79" s="541"/>
      <c r="M79" s="541"/>
      <c r="N79" s="696"/>
      <c r="O79" s="763"/>
      <c r="P79" s="763"/>
      <c r="Q79" s="763"/>
      <c r="R79" s="698"/>
      <c r="S79" s="696"/>
      <c r="T79" s="696"/>
      <c r="U79" s="559"/>
      <c r="V79" s="666"/>
      <c r="W79" s="366"/>
      <c r="X79" s="376">
        <v>2</v>
      </c>
      <c r="Y79" s="376">
        <v>2</v>
      </c>
      <c r="Z79" s="696">
        <v>2</v>
      </c>
      <c r="AA79" s="696">
        <v>2</v>
      </c>
      <c r="AB79" s="696">
        <v>2</v>
      </c>
      <c r="AC79" s="696">
        <v>2</v>
      </c>
      <c r="AD79" s="696">
        <v>2</v>
      </c>
      <c r="AE79" s="696">
        <v>2</v>
      </c>
      <c r="AF79" s="696">
        <v>2</v>
      </c>
      <c r="AG79" s="696">
        <v>2</v>
      </c>
      <c r="AH79" s="696">
        <v>2</v>
      </c>
      <c r="AI79" s="696">
        <v>2</v>
      </c>
      <c r="AJ79" s="541"/>
      <c r="AK79" s="541"/>
      <c r="AL79" s="541"/>
      <c r="AM79" s="696">
        <v>2</v>
      </c>
      <c r="AN79" s="696">
        <v>2</v>
      </c>
      <c r="AO79" s="696">
        <v>2</v>
      </c>
      <c r="AP79" s="696">
        <v>8</v>
      </c>
      <c r="AQ79" s="375">
        <v>7</v>
      </c>
      <c r="AR79" s="377"/>
      <c r="AS79" s="377"/>
      <c r="AT79" s="440"/>
      <c r="AU79" s="541"/>
      <c r="AV79" s="541"/>
      <c r="AW79" s="541"/>
      <c r="AX79" s="541"/>
      <c r="AY79" s="366"/>
      <c r="AZ79" s="366"/>
      <c r="BA79" s="366"/>
      <c r="BB79" s="366"/>
      <c r="BC79" s="366"/>
      <c r="BD79" s="372"/>
      <c r="BE79" s="358">
        <f t="shared" si="9"/>
        <v>45</v>
      </c>
      <c r="BF79" s="359">
        <f t="shared" si="11"/>
        <v>45</v>
      </c>
    </row>
    <row r="80" spans="1:58" ht="60.75" thickBot="1">
      <c r="A80" s="869" t="s">
        <v>454</v>
      </c>
      <c r="B80" s="869" t="s">
        <v>455</v>
      </c>
      <c r="C80" s="429">
        <v>0</v>
      </c>
      <c r="D80" s="352">
        <v>0</v>
      </c>
      <c r="E80" s="369"/>
      <c r="F80" s="361"/>
      <c r="G80" s="361"/>
      <c r="H80" s="367"/>
      <c r="I80" s="362"/>
      <c r="J80" s="766"/>
      <c r="K80" s="547"/>
      <c r="L80" s="547"/>
      <c r="M80" s="547"/>
      <c r="N80" s="732"/>
      <c r="O80" s="763"/>
      <c r="P80" s="763"/>
      <c r="Q80" s="763"/>
      <c r="R80" s="731"/>
      <c r="S80" s="732"/>
      <c r="T80" s="732"/>
      <c r="U80" s="565"/>
      <c r="V80" s="684"/>
      <c r="W80" s="371"/>
      <c r="X80" s="362"/>
      <c r="Y80" s="362"/>
      <c r="Z80" s="732"/>
      <c r="AA80" s="732"/>
      <c r="AB80" s="732"/>
      <c r="AC80" s="732"/>
      <c r="AD80" s="732"/>
      <c r="AE80" s="732"/>
      <c r="AF80" s="732"/>
      <c r="AG80" s="732"/>
      <c r="AH80" s="732"/>
      <c r="AI80" s="732"/>
      <c r="AJ80" s="547"/>
      <c r="AK80" s="547"/>
      <c r="AL80" s="547"/>
      <c r="AM80" s="732"/>
      <c r="AN80" s="732"/>
      <c r="AO80" s="732"/>
      <c r="AP80" s="732"/>
      <c r="AQ80" s="361"/>
      <c r="AR80" s="364"/>
      <c r="AS80" s="364"/>
      <c r="AT80" s="439"/>
      <c r="AU80" s="547"/>
      <c r="AV80" s="547"/>
      <c r="AW80" s="547"/>
      <c r="AX80" s="547"/>
      <c r="AY80" s="371"/>
      <c r="AZ80" s="371"/>
      <c r="BA80" s="371"/>
      <c r="BB80" s="371"/>
      <c r="BC80" s="371"/>
      <c r="BD80" s="423"/>
      <c r="BE80" s="358"/>
      <c r="BF80" s="359"/>
    </row>
    <row r="81" spans="1:58" ht="48.75" thickBot="1">
      <c r="A81" s="481" t="s">
        <v>365</v>
      </c>
      <c r="B81" s="475" t="s">
        <v>409</v>
      </c>
      <c r="C81" s="413">
        <f t="shared" si="10"/>
        <v>0</v>
      </c>
      <c r="D81" s="352">
        <f t="shared" si="8"/>
        <v>0</v>
      </c>
      <c r="E81" s="417"/>
      <c r="F81" s="384"/>
      <c r="G81" s="383"/>
      <c r="H81" s="417"/>
      <c r="I81" s="384"/>
      <c r="J81" s="764"/>
      <c r="K81" s="544"/>
      <c r="L81" s="544"/>
      <c r="M81" s="544"/>
      <c r="N81" s="384"/>
      <c r="O81" s="763"/>
      <c r="P81" s="763"/>
      <c r="Q81" s="763"/>
      <c r="R81" s="417"/>
      <c r="S81" s="384"/>
      <c r="T81" s="384"/>
      <c r="U81" s="562"/>
      <c r="V81" s="668"/>
      <c r="W81" s="387"/>
      <c r="X81" s="384"/>
      <c r="Y81" s="384"/>
      <c r="Z81" s="384"/>
      <c r="AA81" s="384"/>
      <c r="AB81" s="384"/>
      <c r="AC81" s="384"/>
      <c r="AD81" s="384"/>
      <c r="AE81" s="384"/>
      <c r="AF81" s="384"/>
      <c r="AG81" s="384"/>
      <c r="AH81" s="384"/>
      <c r="AI81" s="384"/>
      <c r="AJ81" s="544"/>
      <c r="AK81" s="544"/>
      <c r="AL81" s="544"/>
      <c r="AM81" s="384"/>
      <c r="AN81" s="384"/>
      <c r="AO81" s="744"/>
      <c r="AP81" s="744"/>
      <c r="AQ81" s="383"/>
      <c r="AR81" s="385"/>
      <c r="AS81" s="385"/>
      <c r="AT81" s="443"/>
      <c r="AU81" s="544"/>
      <c r="AV81" s="544"/>
      <c r="AW81" s="544"/>
      <c r="AX81" s="544"/>
      <c r="AY81" s="387"/>
      <c r="AZ81" s="387"/>
      <c r="BA81" s="387"/>
      <c r="BB81" s="387"/>
      <c r="BC81" s="387"/>
      <c r="BD81" s="389"/>
      <c r="BE81" s="358">
        <f t="shared" si="9"/>
        <v>0</v>
      </c>
      <c r="BF81" s="359">
        <f t="shared" si="11"/>
        <v>0</v>
      </c>
    </row>
    <row r="82" spans="1:58">
      <c r="A82" s="484"/>
      <c r="N82" s="755"/>
      <c r="O82" s="755"/>
      <c r="P82" s="755"/>
      <c r="Q82" s="755"/>
      <c r="R82" s="755"/>
      <c r="S82" s="755"/>
      <c r="T82" s="755"/>
      <c r="U82" s="755"/>
      <c r="V82" s="755"/>
      <c r="W82" s="755"/>
      <c r="X82" s="755"/>
      <c r="Y82" s="755"/>
      <c r="Z82" s="755"/>
      <c r="AA82" s="755"/>
      <c r="AB82" s="755"/>
      <c r="AC82" s="755"/>
      <c r="AD82" s="755"/>
      <c r="AE82" s="755"/>
      <c r="AF82" s="755"/>
      <c r="AG82" s="755"/>
      <c r="AH82" s="755"/>
      <c r="AI82" s="755"/>
      <c r="AJ82" s="755"/>
      <c r="AK82" s="755"/>
      <c r="AL82" s="755"/>
      <c r="AM82" s="755"/>
      <c r="AN82" s="755"/>
      <c r="AO82" s="755"/>
      <c r="AP82" s="755"/>
      <c r="BE82" s="432"/>
      <c r="BF82" s="432"/>
    </row>
    <row r="83" spans="1:58" ht="18">
      <c r="D83" s="434"/>
      <c r="E83" s="349" t="s">
        <v>353</v>
      </c>
      <c r="H83" s="527"/>
      <c r="I83" s="349" t="s">
        <v>354</v>
      </c>
      <c r="K83" s="435"/>
      <c r="L83" s="349" t="s">
        <v>355</v>
      </c>
      <c r="N83" s="755"/>
      <c r="O83" s="755"/>
      <c r="P83" s="755"/>
      <c r="Q83" s="436"/>
      <c r="R83" s="755" t="s">
        <v>356</v>
      </c>
      <c r="S83" s="755"/>
      <c r="T83" s="755"/>
      <c r="U83" s="755"/>
      <c r="V83" s="755"/>
      <c r="W83" s="755"/>
      <c r="X83" s="755"/>
      <c r="Y83" s="755"/>
      <c r="Z83" s="735"/>
      <c r="AA83" s="735"/>
      <c r="AB83" s="735"/>
      <c r="AC83" s="735"/>
      <c r="AD83" s="755"/>
      <c r="AE83" s="755" t="s">
        <v>440</v>
      </c>
      <c r="AF83" s="755"/>
      <c r="AG83" s="755"/>
      <c r="AH83" s="755"/>
      <c r="AI83" s="755"/>
      <c r="AJ83" s="755"/>
      <c r="AK83" s="762" t="s">
        <v>439</v>
      </c>
      <c r="AL83" s="755" t="s">
        <v>441</v>
      </c>
      <c r="AM83" s="755"/>
      <c r="AN83" s="755"/>
      <c r="AO83" s="755"/>
      <c r="AP83" s="755"/>
      <c r="BE83" s="432"/>
      <c r="BF83" s="432"/>
    </row>
    <row r="84" spans="1:58">
      <c r="I84" s="349"/>
      <c r="J84" s="350"/>
      <c r="BE84" s="432"/>
      <c r="BF84" s="432"/>
    </row>
    <row r="85" spans="1:58">
      <c r="D85" s="437"/>
      <c r="I85" s="349"/>
      <c r="J85" s="350"/>
      <c r="BE85" s="432"/>
      <c r="BF85" s="432"/>
    </row>
    <row r="86" spans="1:58">
      <c r="I86" s="349"/>
      <c r="J86" s="350"/>
      <c r="BE86" s="432"/>
      <c r="BF86" s="432"/>
    </row>
    <row r="87" spans="1:58" ht="24" customHeight="1">
      <c r="I87" s="349"/>
      <c r="J87" s="350"/>
      <c r="BE87" s="432"/>
      <c r="BF87" s="432"/>
    </row>
    <row r="88" spans="1:58" ht="20.45" customHeight="1">
      <c r="I88" s="349"/>
      <c r="J88" s="350"/>
      <c r="BE88" s="432"/>
      <c r="BF88" s="432"/>
    </row>
    <row r="89" spans="1:58" ht="22.9" customHeight="1">
      <c r="I89" s="349"/>
      <c r="J89" s="350"/>
      <c r="BE89" s="432"/>
      <c r="BF89" s="432"/>
    </row>
    <row r="90" spans="1:58">
      <c r="I90" s="349"/>
      <c r="J90" s="350"/>
      <c r="BE90" s="432"/>
      <c r="BF90" s="432"/>
    </row>
    <row r="91" spans="1:58">
      <c r="BE91" s="432"/>
      <c r="BF91" s="432"/>
    </row>
    <row r="92" spans="1:58">
      <c r="BE92" s="432"/>
      <c r="BF92" s="432"/>
    </row>
    <row r="93" spans="1:58" ht="19.899999999999999" customHeight="1">
      <c r="BE93" s="432"/>
      <c r="BF93" s="432"/>
    </row>
  </sheetData>
  <mergeCells count="35">
    <mergeCell ref="A8:A12"/>
    <mergeCell ref="B8:B12"/>
    <mergeCell ref="C8:C12"/>
    <mergeCell ref="D8:D12"/>
    <mergeCell ref="E8:H10"/>
    <mergeCell ref="AI8:AI12"/>
    <mergeCell ref="B6:BB6"/>
    <mergeCell ref="M7:AS7"/>
    <mergeCell ref="I8:I12"/>
    <mergeCell ref="J8:L10"/>
    <mergeCell ref="M8:M12"/>
    <mergeCell ref="AJ8:AL10"/>
    <mergeCell ref="AM8:AM12"/>
    <mergeCell ref="AN8:AQ10"/>
    <mergeCell ref="N8:Q10"/>
    <mergeCell ref="R8:U10"/>
    <mergeCell ref="V8:V12"/>
    <mergeCell ref="W8:Y10"/>
    <mergeCell ref="Z8:Z12"/>
    <mergeCell ref="AA8:AC10"/>
    <mergeCell ref="BF8:BF12"/>
    <mergeCell ref="X14:X19"/>
    <mergeCell ref="Y14:Y19"/>
    <mergeCell ref="AG14:AG19"/>
    <mergeCell ref="AP14:AP19"/>
    <mergeCell ref="AQ14:AQ19"/>
    <mergeCell ref="AR14:AR19"/>
    <mergeCell ref="AR8:AU10"/>
    <mergeCell ref="AV8:AV12"/>
    <mergeCell ref="AW8:AY10"/>
    <mergeCell ref="AZ8:AZ12"/>
    <mergeCell ref="BA8:BD10"/>
    <mergeCell ref="BE8:BE12"/>
    <mergeCell ref="AD8:AD12"/>
    <mergeCell ref="AE8:AH10"/>
  </mergeCells>
  <pageMargins left="0.31496062992125984" right="0.19685039370078741" top="0.27559055118110237" bottom="0.51181102362204722" header="0.11811023622047245" footer="0.31496062992125984"/>
  <pageSetup paperSize="9" scale="55" orientation="landscape" horizontalDpi="4294967293" verticalDpi="4294967293" r:id="rId1"/>
</worksheet>
</file>

<file path=xl/worksheets/sheet11.xml><?xml version="1.0" encoding="utf-8"?>
<worksheet xmlns="http://schemas.openxmlformats.org/spreadsheetml/2006/main" xmlns:r="http://schemas.openxmlformats.org/officeDocument/2006/relationships">
  <dimension ref="A6:BF93"/>
  <sheetViews>
    <sheetView topLeftCell="A19" zoomScale="80" zoomScaleNormal="80" workbookViewId="0">
      <selection activeCell="AC80" sqref="AC80"/>
    </sheetView>
  </sheetViews>
  <sheetFormatPr defaultColWidth="9.140625" defaultRowHeight="12" outlineLevelRow="1"/>
  <cols>
    <col min="1" max="1" width="10.7109375" style="349" customWidth="1"/>
    <col min="2" max="2" width="25.7109375" style="349" customWidth="1"/>
    <col min="3" max="3" width="4" style="349" customWidth="1"/>
    <col min="4" max="4" width="4.85546875" style="349" customWidth="1"/>
    <col min="5" max="8" width="3.7109375" style="349" customWidth="1"/>
    <col min="9" max="9" width="3.7109375" style="350" customWidth="1"/>
    <col min="10" max="39" width="3.7109375" style="349" customWidth="1"/>
    <col min="40" max="41" width="3.7109375" style="350" customWidth="1"/>
    <col min="42" max="42" width="3.5703125" style="350" customWidth="1"/>
    <col min="43" max="43" width="3.28515625" style="349" customWidth="1"/>
    <col min="44" max="44" width="4.42578125" style="349" customWidth="1"/>
    <col min="45" max="45" width="4" style="349" customWidth="1"/>
    <col min="46" max="46" width="3.42578125" style="349" customWidth="1"/>
    <col min="47" max="47" width="3.140625" style="349" customWidth="1"/>
    <col min="48" max="48" width="3.28515625" style="350" customWidth="1"/>
    <col min="49" max="49" width="3.85546875" style="349" customWidth="1"/>
    <col min="50" max="50" width="3.140625" style="349" customWidth="1"/>
    <col min="51" max="51" width="4" style="349" customWidth="1"/>
    <col min="52" max="52" width="3" style="349" customWidth="1"/>
    <col min="53" max="53" width="2.28515625" style="349" customWidth="1"/>
    <col min="54" max="54" width="3.140625" style="349" customWidth="1"/>
    <col min="55" max="56" width="3.28515625" style="349" customWidth="1"/>
    <col min="57" max="57" width="3.7109375" style="349" customWidth="1"/>
    <col min="58" max="58" width="3.5703125" style="349" customWidth="1"/>
    <col min="59" max="16384" width="9.140625" style="349"/>
  </cols>
  <sheetData>
    <row r="6" spans="1:58" ht="15.75" customHeight="1">
      <c r="B6" s="912" t="s">
        <v>366</v>
      </c>
      <c r="C6" s="1053"/>
      <c r="D6" s="1053"/>
      <c r="E6" s="1053"/>
      <c r="F6" s="1053"/>
      <c r="G6" s="1053"/>
      <c r="H6" s="1053"/>
      <c r="I6" s="1053"/>
      <c r="J6" s="1053"/>
      <c r="K6" s="1053"/>
      <c r="L6" s="1053"/>
      <c r="M6" s="1053"/>
      <c r="N6" s="1053"/>
      <c r="O6" s="1053"/>
      <c r="P6" s="1053"/>
      <c r="Q6" s="1053"/>
      <c r="R6" s="1053"/>
      <c r="S6" s="1053"/>
      <c r="T6" s="1053"/>
      <c r="U6" s="1053"/>
      <c r="V6" s="1053"/>
      <c r="W6" s="1053"/>
      <c r="X6" s="1053"/>
      <c r="Y6" s="1053"/>
      <c r="Z6" s="1053"/>
      <c r="AA6" s="1053"/>
      <c r="AB6" s="1053"/>
      <c r="AC6" s="1053"/>
      <c r="AD6" s="1053"/>
      <c r="AE6" s="1053"/>
      <c r="AF6" s="1053"/>
      <c r="AG6" s="1053"/>
      <c r="AH6" s="1053"/>
      <c r="AI6" s="1053"/>
      <c r="AJ6" s="1053"/>
      <c r="AK6" s="1053"/>
      <c r="AL6" s="1053"/>
      <c r="AM6" s="1053"/>
      <c r="AN6" s="1053"/>
      <c r="AO6" s="1053"/>
      <c r="AP6" s="1053"/>
      <c r="AQ6" s="1053"/>
      <c r="AR6" s="1053"/>
      <c r="AS6" s="1053"/>
      <c r="AT6" s="1053"/>
      <c r="AU6" s="1053"/>
      <c r="AV6" s="1053"/>
      <c r="AW6" s="1053"/>
      <c r="AX6" s="1053"/>
      <c r="AY6" s="1053"/>
      <c r="AZ6" s="1053"/>
      <c r="BA6" s="1053"/>
      <c r="BB6" s="1053"/>
    </row>
    <row r="7" spans="1:58" ht="12.75" customHeight="1" thickBot="1">
      <c r="B7" s="349" t="s">
        <v>366</v>
      </c>
      <c r="M7" s="1068" t="s">
        <v>449</v>
      </c>
      <c r="N7" s="1068"/>
      <c r="O7" s="1068"/>
      <c r="P7" s="1068"/>
      <c r="Q7" s="1068"/>
      <c r="R7" s="1068"/>
      <c r="S7" s="1068"/>
      <c r="T7" s="1068"/>
      <c r="U7" s="1068"/>
      <c r="V7" s="1068"/>
      <c r="W7" s="1068"/>
      <c r="X7" s="1068"/>
      <c r="Y7" s="1068"/>
      <c r="Z7" s="1068"/>
      <c r="AA7" s="1068"/>
      <c r="AB7" s="1068"/>
      <c r="AC7" s="1068"/>
      <c r="AD7" s="1068"/>
      <c r="AE7" s="1068"/>
      <c r="AF7" s="1068"/>
      <c r="AG7" s="1068"/>
      <c r="AH7" s="1068"/>
      <c r="AI7" s="1068"/>
      <c r="AJ7" s="1068"/>
      <c r="AK7" s="1068"/>
      <c r="AL7" s="1068"/>
      <c r="AM7" s="1068"/>
      <c r="AN7" s="1068"/>
      <c r="AO7" s="1068"/>
      <c r="AP7" s="1068"/>
      <c r="AQ7" s="1068"/>
      <c r="AR7" s="1068"/>
      <c r="AS7" s="1068"/>
    </row>
    <row r="8" spans="1:58" ht="12.75" customHeight="1" thickBot="1">
      <c r="A8" s="1054" t="s">
        <v>358</v>
      </c>
      <c r="B8" s="1057" t="s">
        <v>336</v>
      </c>
      <c r="C8" s="1060" t="s">
        <v>337</v>
      </c>
      <c r="D8" s="1060" t="s">
        <v>338</v>
      </c>
      <c r="E8" s="915" t="s">
        <v>1</v>
      </c>
      <c r="F8" s="916"/>
      <c r="G8" s="916"/>
      <c r="H8" s="917"/>
      <c r="I8" s="924" t="s">
        <v>2</v>
      </c>
      <c r="J8" s="915" t="s">
        <v>3</v>
      </c>
      <c r="K8" s="916"/>
      <c r="L8" s="917"/>
      <c r="M8" s="924" t="s">
        <v>4</v>
      </c>
      <c r="N8" s="915" t="s">
        <v>5</v>
      </c>
      <c r="O8" s="916"/>
      <c r="P8" s="916"/>
      <c r="Q8" s="917"/>
      <c r="R8" s="915" t="s">
        <v>6</v>
      </c>
      <c r="S8" s="916"/>
      <c r="T8" s="916"/>
      <c r="U8" s="917"/>
      <c r="V8" s="924" t="s">
        <v>21</v>
      </c>
      <c r="W8" s="915" t="s">
        <v>8</v>
      </c>
      <c r="X8" s="916"/>
      <c r="Y8" s="917"/>
      <c r="Z8" s="924" t="s">
        <v>7</v>
      </c>
      <c r="AA8" s="916" t="s">
        <v>10</v>
      </c>
      <c r="AB8" s="916"/>
      <c r="AC8" s="917"/>
      <c r="AD8" s="1065" t="s">
        <v>9</v>
      </c>
      <c r="AE8" s="915" t="s">
        <v>12</v>
      </c>
      <c r="AF8" s="916"/>
      <c r="AG8" s="916"/>
      <c r="AH8" s="917"/>
      <c r="AI8" s="936" t="s">
        <v>431</v>
      </c>
      <c r="AJ8" s="928" t="s">
        <v>15</v>
      </c>
      <c r="AK8" s="928"/>
      <c r="AL8" s="929"/>
      <c r="AM8" s="1041" t="s">
        <v>432</v>
      </c>
      <c r="AN8" s="927" t="s">
        <v>16</v>
      </c>
      <c r="AO8" s="928"/>
      <c r="AP8" s="928"/>
      <c r="AQ8" s="929"/>
      <c r="AR8" s="927" t="s">
        <v>17</v>
      </c>
      <c r="AS8" s="928"/>
      <c r="AT8" s="928"/>
      <c r="AU8" s="929"/>
      <c r="AV8" s="936" t="s">
        <v>14</v>
      </c>
      <c r="AW8" s="927" t="s">
        <v>18</v>
      </c>
      <c r="AX8" s="928"/>
      <c r="AY8" s="929"/>
      <c r="AZ8" s="936" t="s">
        <v>20</v>
      </c>
      <c r="BA8" s="927" t="s">
        <v>19</v>
      </c>
      <c r="BB8" s="928"/>
      <c r="BC8" s="928"/>
      <c r="BD8" s="929"/>
      <c r="BE8" s="1063" t="s">
        <v>339</v>
      </c>
      <c r="BF8" s="1064" t="s">
        <v>340</v>
      </c>
    </row>
    <row r="9" spans="1:58" ht="10.5" customHeight="1" thickBot="1">
      <c r="A9" s="1055"/>
      <c r="B9" s="1058"/>
      <c r="C9" s="1061"/>
      <c r="D9" s="1061"/>
      <c r="E9" s="918"/>
      <c r="F9" s="919"/>
      <c r="G9" s="919"/>
      <c r="H9" s="920"/>
      <c r="I9" s="925"/>
      <c r="J9" s="918"/>
      <c r="K9" s="919"/>
      <c r="L9" s="920"/>
      <c r="M9" s="925"/>
      <c r="N9" s="918"/>
      <c r="O9" s="919"/>
      <c r="P9" s="919"/>
      <c r="Q9" s="920"/>
      <c r="R9" s="918"/>
      <c r="S9" s="919"/>
      <c r="T9" s="919"/>
      <c r="U9" s="920"/>
      <c r="V9" s="925"/>
      <c r="W9" s="918"/>
      <c r="X9" s="919"/>
      <c r="Y9" s="920"/>
      <c r="Z9" s="925"/>
      <c r="AA9" s="919"/>
      <c r="AB9" s="919"/>
      <c r="AC9" s="920"/>
      <c r="AD9" s="1066"/>
      <c r="AE9" s="918"/>
      <c r="AF9" s="919"/>
      <c r="AG9" s="919"/>
      <c r="AH9" s="920"/>
      <c r="AI9" s="937"/>
      <c r="AJ9" s="931"/>
      <c r="AK9" s="931"/>
      <c r="AL9" s="932"/>
      <c r="AM9" s="1042"/>
      <c r="AN9" s="930"/>
      <c r="AO9" s="931"/>
      <c r="AP9" s="931"/>
      <c r="AQ9" s="932"/>
      <c r="AR9" s="930"/>
      <c r="AS9" s="931"/>
      <c r="AT9" s="931"/>
      <c r="AU9" s="932"/>
      <c r="AV9" s="937"/>
      <c r="AW9" s="930"/>
      <c r="AX9" s="931"/>
      <c r="AY9" s="932"/>
      <c r="AZ9" s="937"/>
      <c r="BA9" s="930"/>
      <c r="BB9" s="931"/>
      <c r="BC9" s="931"/>
      <c r="BD9" s="932"/>
      <c r="BE9" s="1063"/>
      <c r="BF9" s="1064"/>
    </row>
    <row r="10" spans="1:58" ht="3.75" customHeight="1" thickBot="1">
      <c r="A10" s="1055"/>
      <c r="B10" s="1058"/>
      <c r="C10" s="1061"/>
      <c r="D10" s="1061"/>
      <c r="E10" s="921"/>
      <c r="F10" s="922"/>
      <c r="G10" s="922"/>
      <c r="H10" s="923"/>
      <c r="I10" s="925"/>
      <c r="J10" s="921"/>
      <c r="K10" s="922"/>
      <c r="L10" s="923"/>
      <c r="M10" s="925"/>
      <c r="N10" s="921"/>
      <c r="O10" s="922"/>
      <c r="P10" s="922"/>
      <c r="Q10" s="923"/>
      <c r="R10" s="921"/>
      <c r="S10" s="922"/>
      <c r="T10" s="922"/>
      <c r="U10" s="923"/>
      <c r="V10" s="925"/>
      <c r="W10" s="921"/>
      <c r="X10" s="922"/>
      <c r="Y10" s="923"/>
      <c r="Z10" s="925"/>
      <c r="AA10" s="922"/>
      <c r="AB10" s="922"/>
      <c r="AC10" s="923"/>
      <c r="AD10" s="1066"/>
      <c r="AE10" s="921"/>
      <c r="AF10" s="922"/>
      <c r="AG10" s="922"/>
      <c r="AH10" s="923"/>
      <c r="AI10" s="937"/>
      <c r="AJ10" s="934"/>
      <c r="AK10" s="934"/>
      <c r="AL10" s="935"/>
      <c r="AM10" s="1042"/>
      <c r="AN10" s="933"/>
      <c r="AO10" s="934"/>
      <c r="AP10" s="934"/>
      <c r="AQ10" s="935"/>
      <c r="AR10" s="933"/>
      <c r="AS10" s="934"/>
      <c r="AT10" s="934"/>
      <c r="AU10" s="935"/>
      <c r="AV10" s="937"/>
      <c r="AW10" s="933"/>
      <c r="AX10" s="934"/>
      <c r="AY10" s="935"/>
      <c r="AZ10" s="937"/>
      <c r="BA10" s="933"/>
      <c r="BB10" s="934"/>
      <c r="BC10" s="934"/>
      <c r="BD10" s="935"/>
      <c r="BE10" s="1063"/>
      <c r="BF10" s="1064"/>
    </row>
    <row r="11" spans="1:58" ht="13.5" customHeight="1" thickBot="1">
      <c r="A11" s="1055"/>
      <c r="B11" s="1058"/>
      <c r="C11" s="1061"/>
      <c r="D11" s="1061"/>
      <c r="E11" s="48">
        <v>1</v>
      </c>
      <c r="F11" s="49">
        <v>8</v>
      </c>
      <c r="G11" s="49">
        <v>15</v>
      </c>
      <c r="H11" s="50">
        <v>22</v>
      </c>
      <c r="I11" s="925"/>
      <c r="J11" s="48">
        <v>6</v>
      </c>
      <c r="K11" s="49">
        <v>13</v>
      </c>
      <c r="L11" s="50">
        <v>20</v>
      </c>
      <c r="M11" s="925"/>
      <c r="N11" s="719">
        <v>3</v>
      </c>
      <c r="O11" s="49">
        <v>10</v>
      </c>
      <c r="P11" s="49">
        <v>17</v>
      </c>
      <c r="Q11" s="50">
        <v>24</v>
      </c>
      <c r="R11" s="51">
        <v>1</v>
      </c>
      <c r="S11" s="49">
        <v>8</v>
      </c>
      <c r="T11" s="49">
        <v>15</v>
      </c>
      <c r="U11" s="50">
        <v>22</v>
      </c>
      <c r="V11" s="925"/>
      <c r="W11" s="48">
        <v>5</v>
      </c>
      <c r="X11" s="49">
        <v>12</v>
      </c>
      <c r="Y11" s="50">
        <v>19</v>
      </c>
      <c r="Z11" s="925"/>
      <c r="AA11" s="48">
        <v>2</v>
      </c>
      <c r="AB11" s="49">
        <v>9</v>
      </c>
      <c r="AC11" s="50">
        <v>16</v>
      </c>
      <c r="AD11" s="1066"/>
      <c r="AE11" s="48">
        <v>2</v>
      </c>
      <c r="AF11" s="699">
        <v>9</v>
      </c>
      <c r="AG11" s="49">
        <v>16</v>
      </c>
      <c r="AH11" s="52">
        <v>23</v>
      </c>
      <c r="AI11" s="937"/>
      <c r="AJ11" s="53">
        <v>6</v>
      </c>
      <c r="AK11" s="54">
        <v>13</v>
      </c>
      <c r="AL11" s="52">
        <v>20</v>
      </c>
      <c r="AM11" s="1042"/>
      <c r="AN11" s="53">
        <v>4</v>
      </c>
      <c r="AO11" s="701">
        <v>11</v>
      </c>
      <c r="AP11" s="54">
        <v>18</v>
      </c>
      <c r="AQ11" s="52">
        <v>25</v>
      </c>
      <c r="AR11" s="55">
        <v>1</v>
      </c>
      <c r="AS11" s="54">
        <v>8</v>
      </c>
      <c r="AT11" s="54">
        <v>15</v>
      </c>
      <c r="AU11" s="52">
        <v>22</v>
      </c>
      <c r="AV11" s="937"/>
      <c r="AW11" s="53">
        <v>6</v>
      </c>
      <c r="AX11" s="701">
        <v>13</v>
      </c>
      <c r="AY11" s="52">
        <v>20</v>
      </c>
      <c r="AZ11" s="937"/>
      <c r="BA11" s="53">
        <v>3</v>
      </c>
      <c r="BB11" s="54">
        <v>10</v>
      </c>
      <c r="BC11" s="54">
        <v>17</v>
      </c>
      <c r="BD11" s="52">
        <v>24</v>
      </c>
      <c r="BE11" s="1063"/>
      <c r="BF11" s="1064"/>
    </row>
    <row r="12" spans="1:58" ht="15.75" customHeight="1" thickBot="1">
      <c r="A12" s="1056"/>
      <c r="B12" s="1059"/>
      <c r="C12" s="1061"/>
      <c r="D12" s="1062"/>
      <c r="E12" s="20">
        <v>7</v>
      </c>
      <c r="F12" s="21">
        <v>14</v>
      </c>
      <c r="G12" s="21">
        <v>21</v>
      </c>
      <c r="H12" s="29">
        <v>28</v>
      </c>
      <c r="I12" s="926"/>
      <c r="J12" s="20">
        <v>12</v>
      </c>
      <c r="K12" s="21">
        <v>19</v>
      </c>
      <c r="L12" s="29">
        <v>26</v>
      </c>
      <c r="M12" s="926"/>
      <c r="N12" s="720">
        <v>9</v>
      </c>
      <c r="O12" s="21">
        <v>16</v>
      </c>
      <c r="P12" s="21">
        <v>23</v>
      </c>
      <c r="Q12" s="29">
        <v>30</v>
      </c>
      <c r="R12" s="20">
        <v>7</v>
      </c>
      <c r="S12" s="21">
        <v>14</v>
      </c>
      <c r="T12" s="21">
        <v>21</v>
      </c>
      <c r="U12" s="29">
        <v>28</v>
      </c>
      <c r="V12" s="925"/>
      <c r="W12" s="573">
        <v>11</v>
      </c>
      <c r="X12" s="57">
        <v>18</v>
      </c>
      <c r="Y12" s="657">
        <v>25</v>
      </c>
      <c r="Z12" s="926"/>
      <c r="AA12" s="20">
        <v>8</v>
      </c>
      <c r="AB12" s="21">
        <v>15</v>
      </c>
      <c r="AC12" s="29">
        <v>22</v>
      </c>
      <c r="AD12" s="1067"/>
      <c r="AE12" s="20">
        <v>8</v>
      </c>
      <c r="AF12" s="700">
        <v>15</v>
      </c>
      <c r="AG12" s="21">
        <v>22</v>
      </c>
      <c r="AH12" s="23">
        <v>29</v>
      </c>
      <c r="AI12" s="938"/>
      <c r="AJ12" s="30">
        <v>12</v>
      </c>
      <c r="AK12" s="22">
        <v>19</v>
      </c>
      <c r="AL12" s="23">
        <v>26</v>
      </c>
      <c r="AM12" s="1043"/>
      <c r="AN12" s="30">
        <v>10</v>
      </c>
      <c r="AO12" s="702">
        <v>17</v>
      </c>
      <c r="AP12" s="22">
        <v>24</v>
      </c>
      <c r="AQ12" s="23">
        <v>31</v>
      </c>
      <c r="AR12" s="30">
        <v>7</v>
      </c>
      <c r="AS12" s="22">
        <v>14</v>
      </c>
      <c r="AT12" s="22">
        <v>21</v>
      </c>
      <c r="AU12" s="23">
        <v>28</v>
      </c>
      <c r="AV12" s="938"/>
      <c r="AW12" s="30">
        <v>12</v>
      </c>
      <c r="AX12" s="702">
        <v>19</v>
      </c>
      <c r="AY12" s="23">
        <v>26</v>
      </c>
      <c r="AZ12" s="938"/>
      <c r="BA12" s="30">
        <v>9</v>
      </c>
      <c r="BB12" s="22">
        <v>16</v>
      </c>
      <c r="BC12" s="22">
        <v>23</v>
      </c>
      <c r="BD12" s="58">
        <v>30</v>
      </c>
      <c r="BE12" s="1063"/>
      <c r="BF12" s="1064"/>
    </row>
    <row r="13" spans="1:58" ht="12.75" thickBot="1">
      <c r="A13" s="598"/>
      <c r="B13" s="837" t="s">
        <v>341</v>
      </c>
      <c r="C13" s="838">
        <f>SUM(C20:C81)-C65</f>
        <v>1404</v>
      </c>
      <c r="D13" s="607">
        <f>SUM(D20:D81)-D65</f>
        <v>468</v>
      </c>
      <c r="E13" s="580">
        <f t="shared" ref="E13:N13" si="0">SUM(E24,E25,E32,E39,E40,E41,E44,E47,E48,E57,E58,E59,E60,E61,E62,E68,E69,E70,E71,E72,E79)</f>
        <v>36</v>
      </c>
      <c r="F13" s="580">
        <f t="shared" si="0"/>
        <v>36</v>
      </c>
      <c r="G13" s="580">
        <f t="shared" si="0"/>
        <v>36</v>
      </c>
      <c r="H13" s="671">
        <f t="shared" si="0"/>
        <v>36</v>
      </c>
      <c r="I13" s="671">
        <f t="shared" si="0"/>
        <v>36</v>
      </c>
      <c r="J13" s="671">
        <f t="shared" si="0"/>
        <v>36</v>
      </c>
      <c r="K13" s="671">
        <f t="shared" si="0"/>
        <v>36</v>
      </c>
      <c r="L13" s="671">
        <f t="shared" si="0"/>
        <v>36</v>
      </c>
      <c r="M13" s="580">
        <f t="shared" si="0"/>
        <v>36</v>
      </c>
      <c r="N13" s="697">
        <f t="shared" si="0"/>
        <v>36</v>
      </c>
      <c r="O13" s="697">
        <f>SUM(R24,R25,R32,R39,R40,R41,R44,R47,R48,R57,R58,R59,R60,R61,R62,R68,R69,R70,R71,R72,R79)</f>
        <v>36</v>
      </c>
      <c r="P13" s="697">
        <f>SUM(S24,S25,S32,S39,S40,S41,S44,S47,S48,S57,S58,S59,S60,S61,S62,S68,S69,S70,S71,S72,S79)</f>
        <v>36</v>
      </c>
      <c r="Q13" s="697">
        <f>SUM(T24,T25,T32,T39,T40,T41,T44,T47,T48,T57,T58,T59,T60,T61,T62,T68,T69,T70,T71,T72,T79)</f>
        <v>36</v>
      </c>
      <c r="R13" s="580">
        <f t="shared" ref="R13:W13" si="1">SUM(R24,R25,R32,R39,R40,R41,R44,R47,R48,R57,R58,R59,R60,R61,R62,R68,R69,R70,R71,R72,R79)</f>
        <v>36</v>
      </c>
      <c r="S13" s="580">
        <f t="shared" si="1"/>
        <v>36</v>
      </c>
      <c r="T13" s="580">
        <f t="shared" si="1"/>
        <v>36</v>
      </c>
      <c r="U13" s="580">
        <f t="shared" si="1"/>
        <v>0</v>
      </c>
      <c r="V13" s="580">
        <f t="shared" si="1"/>
        <v>0</v>
      </c>
      <c r="W13" s="671">
        <f t="shared" si="1"/>
        <v>0</v>
      </c>
      <c r="X13" s="580">
        <f t="shared" ref="X13:AG13" si="2">SUM(X24,X25,X32,X39,X40,X41,X44,X47,X48,X57,X58,X59,X60,X61,X62,X68,X69,X70,X71,X72,X79,X45)</f>
        <v>36</v>
      </c>
      <c r="Y13" s="580">
        <f t="shared" si="2"/>
        <v>36</v>
      </c>
      <c r="Z13" s="580">
        <f t="shared" si="2"/>
        <v>36</v>
      </c>
      <c r="AA13" s="580">
        <f t="shared" si="2"/>
        <v>36</v>
      </c>
      <c r="AB13" s="580">
        <f t="shared" si="2"/>
        <v>36</v>
      </c>
      <c r="AC13" s="580">
        <f t="shared" si="2"/>
        <v>36</v>
      </c>
      <c r="AD13" s="580">
        <f t="shared" si="2"/>
        <v>36</v>
      </c>
      <c r="AE13" s="580">
        <f t="shared" si="2"/>
        <v>36</v>
      </c>
      <c r="AF13" s="580">
        <f t="shared" si="2"/>
        <v>36</v>
      </c>
      <c r="AG13" s="580">
        <f t="shared" si="2"/>
        <v>36</v>
      </c>
      <c r="AH13" s="671">
        <f>SUM(AH24,AH25,AH32,AH39,AH40,AH41,AH44,AH47,AH48,AH57,AH58,AH59,AH60,AH61,AH62,AH68,AH69,AH70,AH71,AH72,AH79)</f>
        <v>0</v>
      </c>
      <c r="AI13" s="671">
        <f>SUM(AI24,AI25,AI32,AI39,AI40,AI41,AI44,AI47,AI48,AI57,AI58,AI59,AI60,AI61,AI62,AI68,AI69,AI70,AI71,AI72,AI79)</f>
        <v>0</v>
      </c>
      <c r="AJ13" s="671">
        <f>SUM(AJ24,AJ25,AJ32,AJ39,AJ40,AJ41,AJ44,AJ47,AJ48,AJ57,AJ58,AJ59,AJ60,AJ61,AJ62,AJ68,AJ69,AJ70,AJ71,AJ72,AJ79)</f>
        <v>0</v>
      </c>
      <c r="AK13" s="580">
        <f>SUM(AK24,AK25,AK32,AK39,AK40,AK41,AK44,AK47,AK48,AK57,AK58,AK59,AK60,AK61,AK62,AK68,AK69,AK70,AK71,AK72,AK79,AK45)</f>
        <v>36</v>
      </c>
      <c r="AL13" s="580">
        <f>SUM(AL24,AL25,AL32,AL39,AL40,AL41,AL44,AL47,AL48,AL57,AL58,AL59,AL60,AL61,AL62,AL68,AL69,AL70,AL71,AL72,AL79,AL45)</f>
        <v>36</v>
      </c>
      <c r="AM13" s="580">
        <f>SUM(AM24,AM25,AM32,AM39,AM40,AM41,AM44,AM47,AM48,AM57,AM58,AM59,AM60,AM61,AM62,AM68,AM69,AM70,AM71,AM72,AM79,AM45)</f>
        <v>36</v>
      </c>
      <c r="AN13" s="580">
        <f>SUM(AN24,AN25,AN32,AN39,AN40,AN41,AN44,AN47,AN48,AN57,AN58,AN59,AN60,AN61,AN62,AN68,AN69,AN70,AN71,AN72,AN79,AN45)</f>
        <v>36</v>
      </c>
      <c r="AO13" s="580">
        <f>SUM(AO24,AO25,AO32,AO39,AO40,AO41,AO44,AO47,AO48,AO57,AO58,AO59,AO60,AO61,AO62,AO68,AO69,AO70,AO71,AO72,AO79,AO45)</f>
        <v>36</v>
      </c>
      <c r="AP13" s="580">
        <f t="shared" ref="AP13:AX13" si="3">SUM(AP24,AP25,AP32,AP39,AP40,AP41,AP44,AP47,AP48,AP57,AP58,AP59,AP60,AP61,AP62,AP68,AP69,AP70,AP71,AP72,AP79)</f>
        <v>36</v>
      </c>
      <c r="AQ13" s="580">
        <f t="shared" si="3"/>
        <v>36</v>
      </c>
      <c r="AR13" s="580">
        <f t="shared" si="3"/>
        <v>0</v>
      </c>
      <c r="AS13" s="580">
        <f t="shared" si="3"/>
        <v>0</v>
      </c>
      <c r="AT13" s="580">
        <f t="shared" si="3"/>
        <v>0</v>
      </c>
      <c r="AU13" s="580">
        <f t="shared" si="3"/>
        <v>0</v>
      </c>
      <c r="AV13" s="580">
        <f t="shared" si="3"/>
        <v>0</v>
      </c>
      <c r="AW13" s="580">
        <f t="shared" si="3"/>
        <v>0</v>
      </c>
      <c r="AX13" s="580">
        <f t="shared" si="3"/>
        <v>0</v>
      </c>
      <c r="AY13" s="759"/>
      <c r="AZ13" s="759"/>
      <c r="BA13" s="759"/>
      <c r="BB13" s="759"/>
      <c r="BC13" s="759"/>
      <c r="BD13" s="769"/>
      <c r="BE13" s="358">
        <f>SUM(BE20:BE81)</f>
        <v>612</v>
      </c>
      <c r="BF13" s="358">
        <f>SUM(BF20:BF81)</f>
        <v>1440</v>
      </c>
    </row>
    <row r="14" spans="1:58" ht="11.25" customHeight="1" thickBot="1">
      <c r="A14" s="576"/>
      <c r="B14" s="691"/>
      <c r="C14" s="693"/>
      <c r="D14" s="609" t="s">
        <v>436</v>
      </c>
      <c r="E14" s="360"/>
      <c r="F14" s="360"/>
      <c r="G14" s="360"/>
      <c r="H14" s="360"/>
      <c r="I14" s="360"/>
      <c r="J14" s="360"/>
      <c r="K14" s="360"/>
      <c r="L14" s="360"/>
      <c r="M14" s="517"/>
      <c r="N14" s="703"/>
      <c r="O14" s="704"/>
      <c r="P14" s="704"/>
      <c r="Q14" s="704"/>
      <c r="R14" s="704"/>
      <c r="S14" s="704"/>
      <c r="T14" s="704"/>
      <c r="U14" s="704"/>
      <c r="V14" s="704"/>
      <c r="W14" s="823" t="s">
        <v>439</v>
      </c>
      <c r="X14" s="1046"/>
      <c r="Y14" s="1046"/>
      <c r="Z14" s="704"/>
      <c r="AA14" s="704"/>
      <c r="AB14" s="704"/>
      <c r="AC14" s="704"/>
      <c r="AD14" s="703" t="s">
        <v>439</v>
      </c>
      <c r="AE14" s="705"/>
      <c r="AF14" s="706"/>
      <c r="AG14" s="1049"/>
      <c r="AH14" s="704"/>
      <c r="AI14" s="704"/>
      <c r="AJ14" s="704"/>
      <c r="AK14" s="704"/>
      <c r="AL14" s="704"/>
      <c r="AM14" s="705"/>
      <c r="AN14" s="705"/>
      <c r="AO14" s="707"/>
      <c r="AP14" s="1049"/>
      <c r="AQ14" s="1049"/>
      <c r="AR14" s="1049"/>
      <c r="AS14" s="721"/>
      <c r="AT14" s="452"/>
      <c r="AU14" s="452"/>
      <c r="AV14" s="452"/>
      <c r="AW14" s="613"/>
      <c r="AX14" s="613"/>
      <c r="AY14" s="613"/>
      <c r="AZ14" s="613"/>
      <c r="BA14" s="613"/>
      <c r="BB14" s="613"/>
      <c r="BC14" s="613"/>
      <c r="BD14" s="771"/>
      <c r="BE14" s="358"/>
      <c r="BF14" s="359"/>
    </row>
    <row r="15" spans="1:58" ht="9" customHeight="1" thickBot="1">
      <c r="A15" s="576"/>
      <c r="B15" s="691"/>
      <c r="C15" s="693"/>
      <c r="D15" s="609" t="s">
        <v>437</v>
      </c>
      <c r="E15" s="398"/>
      <c r="F15" s="398"/>
      <c r="G15" s="398"/>
      <c r="H15" s="398"/>
      <c r="I15" s="398"/>
      <c r="J15" s="398"/>
      <c r="K15" s="398"/>
      <c r="L15" s="398"/>
      <c r="M15" s="522"/>
      <c r="N15" s="703" t="s">
        <v>439</v>
      </c>
      <c r="O15" s="708"/>
      <c r="P15" s="708"/>
      <c r="Q15" s="708"/>
      <c r="R15" s="708"/>
      <c r="S15" s="708"/>
      <c r="T15" s="708"/>
      <c r="U15" s="708"/>
      <c r="V15" s="708"/>
      <c r="W15" s="824" t="s">
        <v>439</v>
      </c>
      <c r="X15" s="1047"/>
      <c r="Y15" s="1047"/>
      <c r="Z15" s="708"/>
      <c r="AA15" s="708"/>
      <c r="AB15" s="708"/>
      <c r="AC15" s="708"/>
      <c r="AD15" s="703"/>
      <c r="AE15" s="705"/>
      <c r="AF15" s="709"/>
      <c r="AG15" s="1050"/>
      <c r="AH15" s="708"/>
      <c r="AI15" s="708"/>
      <c r="AJ15" s="708"/>
      <c r="AK15" s="708"/>
      <c r="AL15" s="708"/>
      <c r="AM15" s="703"/>
      <c r="AN15" s="705"/>
      <c r="AO15" s="710"/>
      <c r="AP15" s="1050"/>
      <c r="AQ15" s="1050"/>
      <c r="AR15" s="1050"/>
      <c r="AS15" s="721"/>
      <c r="AT15" s="452"/>
      <c r="AU15" s="452"/>
      <c r="AV15" s="452"/>
      <c r="AW15" s="613"/>
      <c r="AX15" s="613"/>
      <c r="AY15" s="613"/>
      <c r="AZ15" s="613"/>
      <c r="BA15" s="613"/>
      <c r="BB15" s="613"/>
      <c r="BC15" s="613"/>
      <c r="BD15" s="771"/>
      <c r="BE15" s="358"/>
      <c r="BF15" s="359"/>
    </row>
    <row r="16" spans="1:58" ht="10.5" customHeight="1" thickBot="1">
      <c r="A16" s="576"/>
      <c r="B16" s="691"/>
      <c r="C16" s="693"/>
      <c r="D16" s="609" t="s">
        <v>438</v>
      </c>
      <c r="E16" s="398"/>
      <c r="F16" s="398"/>
      <c r="G16" s="398"/>
      <c r="H16" s="398"/>
      <c r="I16" s="398"/>
      <c r="J16" s="398"/>
      <c r="K16" s="398"/>
      <c r="L16" s="398"/>
      <c r="M16" s="522"/>
      <c r="N16" s="703"/>
      <c r="O16" s="708"/>
      <c r="P16" s="708"/>
      <c r="Q16" s="708"/>
      <c r="R16" s="708"/>
      <c r="S16" s="708"/>
      <c r="T16" s="708"/>
      <c r="U16" s="708"/>
      <c r="V16" s="708"/>
      <c r="W16" s="824" t="s">
        <v>439</v>
      </c>
      <c r="X16" s="1047"/>
      <c r="Y16" s="1047"/>
      <c r="Z16" s="708"/>
      <c r="AA16" s="708"/>
      <c r="AB16" s="708"/>
      <c r="AC16" s="708"/>
      <c r="AD16" s="703"/>
      <c r="AE16" s="705"/>
      <c r="AF16" s="709"/>
      <c r="AG16" s="1050"/>
      <c r="AH16" s="708"/>
      <c r="AI16" s="708"/>
      <c r="AJ16" s="708"/>
      <c r="AK16" s="708"/>
      <c r="AL16" s="708"/>
      <c r="AM16" s="703"/>
      <c r="AN16" s="705"/>
      <c r="AO16" s="710"/>
      <c r="AP16" s="1050"/>
      <c r="AQ16" s="1050"/>
      <c r="AR16" s="1050"/>
      <c r="AS16" s="721"/>
      <c r="AT16" s="452"/>
      <c r="AU16" s="452"/>
      <c r="AV16" s="452"/>
      <c r="AW16" s="613"/>
      <c r="AX16" s="613"/>
      <c r="AY16" s="613"/>
      <c r="AZ16" s="613"/>
      <c r="BA16" s="613"/>
      <c r="BB16" s="613"/>
      <c r="BC16" s="613"/>
      <c r="BD16" s="771"/>
      <c r="BE16" s="358"/>
      <c r="BF16" s="359"/>
    </row>
    <row r="17" spans="1:58" ht="13.9" customHeight="1" thickBot="1">
      <c r="A17" s="576"/>
      <c r="B17" s="691"/>
      <c r="C17" s="693"/>
      <c r="D17" s="609" t="s">
        <v>433</v>
      </c>
      <c r="E17" s="398"/>
      <c r="F17" s="398"/>
      <c r="G17" s="398"/>
      <c r="H17" s="398"/>
      <c r="I17" s="398"/>
      <c r="J17" s="398"/>
      <c r="K17" s="398"/>
      <c r="L17" s="398"/>
      <c r="M17" s="522"/>
      <c r="N17" s="703"/>
      <c r="O17" s="708"/>
      <c r="P17" s="708"/>
      <c r="Q17" s="708"/>
      <c r="R17" s="708"/>
      <c r="S17" s="708"/>
      <c r="T17" s="708"/>
      <c r="U17" s="708"/>
      <c r="V17" s="708" t="s">
        <v>439</v>
      </c>
      <c r="W17" s="824"/>
      <c r="X17" s="1047"/>
      <c r="Y17" s="1047"/>
      <c r="Z17" s="708"/>
      <c r="AA17" s="708"/>
      <c r="AB17" s="708"/>
      <c r="AC17" s="708"/>
      <c r="AD17" s="703"/>
      <c r="AE17" s="705"/>
      <c r="AF17" s="709"/>
      <c r="AG17" s="1050"/>
      <c r="AH17" s="708"/>
      <c r="AI17" s="708"/>
      <c r="AJ17" s="708"/>
      <c r="AK17" s="708"/>
      <c r="AL17" s="708"/>
      <c r="AM17" s="703" t="s">
        <v>439</v>
      </c>
      <c r="AN17" s="705"/>
      <c r="AO17" s="710"/>
      <c r="AP17" s="1050"/>
      <c r="AQ17" s="1050"/>
      <c r="AR17" s="1050"/>
      <c r="AS17" s="721" t="s">
        <v>439</v>
      </c>
      <c r="AT17" s="452"/>
      <c r="AU17" s="452"/>
      <c r="AV17" s="452"/>
      <c r="AW17" s="613"/>
      <c r="AX17" s="613"/>
      <c r="AY17" s="613"/>
      <c r="AZ17" s="613"/>
      <c r="BA17" s="613"/>
      <c r="BB17" s="613"/>
      <c r="BC17" s="613"/>
      <c r="BD17" s="771"/>
      <c r="BE17" s="358"/>
      <c r="BF17" s="359"/>
    </row>
    <row r="18" spans="1:58" ht="10.5" customHeight="1" thickBot="1">
      <c r="A18" s="576"/>
      <c r="B18" s="691"/>
      <c r="C18" s="693"/>
      <c r="D18" s="609" t="s">
        <v>434</v>
      </c>
      <c r="E18" s="398"/>
      <c r="F18" s="398"/>
      <c r="G18" s="398"/>
      <c r="H18" s="398"/>
      <c r="I18" s="398"/>
      <c r="J18" s="398"/>
      <c r="K18" s="398"/>
      <c r="L18" s="398"/>
      <c r="M18" s="522"/>
      <c r="N18" s="703"/>
      <c r="O18" s="708"/>
      <c r="P18" s="708"/>
      <c r="Q18" s="708"/>
      <c r="R18" s="708"/>
      <c r="S18" s="708"/>
      <c r="T18" s="708"/>
      <c r="U18" s="708"/>
      <c r="V18" s="708" t="s">
        <v>439</v>
      </c>
      <c r="W18" s="824"/>
      <c r="X18" s="1047"/>
      <c r="Y18" s="1047"/>
      <c r="Z18" s="708"/>
      <c r="AA18" s="708"/>
      <c r="AB18" s="708"/>
      <c r="AC18" s="708"/>
      <c r="AD18" s="703"/>
      <c r="AE18" s="705"/>
      <c r="AF18" s="709"/>
      <c r="AG18" s="1050"/>
      <c r="AH18" s="708"/>
      <c r="AI18" s="708"/>
      <c r="AJ18" s="708"/>
      <c r="AK18" s="708"/>
      <c r="AL18" s="708"/>
      <c r="AM18" s="703"/>
      <c r="AN18" s="705" t="s">
        <v>439</v>
      </c>
      <c r="AO18" s="710"/>
      <c r="AP18" s="1050"/>
      <c r="AQ18" s="1050"/>
      <c r="AR18" s="1050"/>
      <c r="AS18" s="721"/>
      <c r="AT18" s="452"/>
      <c r="AU18" s="452"/>
      <c r="AV18" s="452"/>
      <c r="AW18" s="613"/>
      <c r="AX18" s="613"/>
      <c r="AY18" s="613"/>
      <c r="AZ18" s="613"/>
      <c r="BA18" s="613"/>
      <c r="BB18" s="613"/>
      <c r="BC18" s="613"/>
      <c r="BD18" s="771"/>
      <c r="BE18" s="358"/>
      <c r="BF18" s="359"/>
    </row>
    <row r="19" spans="1:58" ht="11.25" customHeight="1" thickBot="1">
      <c r="A19" s="576"/>
      <c r="B19" s="691"/>
      <c r="C19" s="693"/>
      <c r="D19" s="609" t="s">
        <v>435</v>
      </c>
      <c r="E19" s="529"/>
      <c r="F19" s="529"/>
      <c r="G19" s="529"/>
      <c r="H19" s="529"/>
      <c r="I19" s="529"/>
      <c r="J19" s="529"/>
      <c r="K19" s="529"/>
      <c r="L19" s="529"/>
      <c r="M19" s="799"/>
      <c r="N19" s="792"/>
      <c r="O19" s="791"/>
      <c r="P19" s="791"/>
      <c r="Q19" s="791"/>
      <c r="R19" s="791"/>
      <c r="S19" s="791"/>
      <c r="T19" s="791"/>
      <c r="U19" s="791"/>
      <c r="V19" s="791" t="s">
        <v>439</v>
      </c>
      <c r="W19" s="790"/>
      <c r="X19" s="1048"/>
      <c r="Y19" s="1048"/>
      <c r="Z19" s="790"/>
      <c r="AA19" s="791"/>
      <c r="AB19" s="791"/>
      <c r="AC19" s="791"/>
      <c r="AD19" s="792"/>
      <c r="AE19" s="793" t="s">
        <v>439</v>
      </c>
      <c r="AF19" s="795"/>
      <c r="AG19" s="1051"/>
      <c r="AH19" s="790"/>
      <c r="AI19" s="791"/>
      <c r="AJ19" s="791"/>
      <c r="AK19" s="791"/>
      <c r="AL19" s="791"/>
      <c r="AM19" s="792"/>
      <c r="AN19" s="793"/>
      <c r="AO19" s="794"/>
      <c r="AP19" s="1051"/>
      <c r="AQ19" s="1051"/>
      <c r="AR19" s="1051"/>
      <c r="AS19" s="789"/>
      <c r="AT19" s="537"/>
      <c r="AU19" s="537"/>
      <c r="AV19" s="537"/>
      <c r="AW19" s="532"/>
      <c r="AX19" s="532"/>
      <c r="AY19" s="532"/>
      <c r="AZ19" s="532"/>
      <c r="BA19" s="532"/>
      <c r="BB19" s="532"/>
      <c r="BC19" s="532"/>
      <c r="BD19" s="804"/>
      <c r="BE19" s="358"/>
      <c r="BF19" s="359"/>
    </row>
    <row r="20" spans="1:58" ht="36.75" thickBot="1">
      <c r="A20" s="717" t="s">
        <v>83</v>
      </c>
      <c r="B20" s="718" t="s">
        <v>84</v>
      </c>
      <c r="C20" s="351">
        <f t="shared" ref="C20:C25" si="4">SUM(E20:BD20)</f>
        <v>0</v>
      </c>
      <c r="D20" s="352">
        <f t="shared" ref="D20:D23" si="5">SUM(E20:W20)</f>
        <v>0</v>
      </c>
      <c r="E20" s="525"/>
      <c r="F20" s="399"/>
      <c r="G20" s="419"/>
      <c r="H20" s="403"/>
      <c r="I20" s="403"/>
      <c r="J20" s="403"/>
      <c r="K20" s="403"/>
      <c r="L20" s="403"/>
      <c r="M20" s="399"/>
      <c r="N20" s="738"/>
      <c r="O20" s="543"/>
      <c r="P20" s="543"/>
      <c r="Q20" s="543"/>
      <c r="R20" s="403"/>
      <c r="S20" s="403"/>
      <c r="T20" s="403"/>
      <c r="U20" s="561"/>
      <c r="V20" s="402"/>
      <c r="W20" s="402"/>
      <c r="X20" s="403"/>
      <c r="Y20" s="403"/>
      <c r="Z20" s="738"/>
      <c r="AA20" s="738"/>
      <c r="AB20" s="738"/>
      <c r="AC20" s="738"/>
      <c r="AD20" s="738"/>
      <c r="AE20" s="738"/>
      <c r="AF20" s="738"/>
      <c r="AG20" s="738"/>
      <c r="AH20" s="543"/>
      <c r="AI20" s="543"/>
      <c r="AJ20" s="543"/>
      <c r="AK20" s="738"/>
      <c r="AL20" s="738"/>
      <c r="AM20" s="738"/>
      <c r="AN20" s="738"/>
      <c r="AO20" s="738"/>
      <c r="AP20" s="738"/>
      <c r="AQ20" s="419"/>
      <c r="AR20" s="400"/>
      <c r="AS20" s="400"/>
      <c r="AT20" s="449"/>
      <c r="AU20" s="543"/>
      <c r="AV20" s="839"/>
      <c r="AW20" s="543"/>
      <c r="AX20" s="543"/>
      <c r="AY20" s="402"/>
      <c r="AZ20" s="402"/>
      <c r="BA20" s="402"/>
      <c r="BB20" s="402"/>
      <c r="BC20" s="402"/>
      <c r="BD20" s="405"/>
      <c r="BE20" s="600">
        <f>SUM(Z20:BD20)-BE63-BE66-BE74</f>
        <v>-324</v>
      </c>
      <c r="BF20" s="359">
        <f t="shared" ref="BF20:BF76" si="6">SUM(E20:AV20)</f>
        <v>0</v>
      </c>
    </row>
    <row r="21" spans="1:58" ht="12.75" thickBot="1">
      <c r="A21" s="581" t="s">
        <v>154</v>
      </c>
      <c r="B21" s="716" t="s">
        <v>85</v>
      </c>
      <c r="C21" s="396">
        <f t="shared" si="4"/>
        <v>0</v>
      </c>
      <c r="D21" s="397">
        <f t="shared" si="5"/>
        <v>0</v>
      </c>
      <c r="E21" s="525"/>
      <c r="F21" s="399"/>
      <c r="G21" s="419"/>
      <c r="H21" s="403"/>
      <c r="I21" s="403"/>
      <c r="J21" s="403"/>
      <c r="K21" s="403"/>
      <c r="L21" s="403"/>
      <c r="M21" s="399"/>
      <c r="N21" s="738"/>
      <c r="O21" s="543"/>
      <c r="P21" s="543"/>
      <c r="Q21" s="543"/>
      <c r="R21" s="403"/>
      <c r="S21" s="403"/>
      <c r="T21" s="403"/>
      <c r="U21" s="561"/>
      <c r="V21" s="402"/>
      <c r="W21" s="402"/>
      <c r="X21" s="403"/>
      <c r="Y21" s="403"/>
      <c r="Z21" s="738"/>
      <c r="AA21" s="738"/>
      <c r="AB21" s="403"/>
      <c r="AC21" s="403"/>
      <c r="AD21" s="403"/>
      <c r="AE21" s="403"/>
      <c r="AF21" s="403"/>
      <c r="AG21" s="403"/>
      <c r="AH21" s="543"/>
      <c r="AI21" s="543"/>
      <c r="AJ21" s="543"/>
      <c r="AK21" s="403"/>
      <c r="AL21" s="738"/>
      <c r="AM21" s="738"/>
      <c r="AN21" s="738"/>
      <c r="AO21" s="738"/>
      <c r="AP21" s="738"/>
      <c r="AQ21" s="419"/>
      <c r="AR21" s="400"/>
      <c r="AS21" s="400"/>
      <c r="AT21" s="449"/>
      <c r="AU21" s="543"/>
      <c r="AV21" s="541"/>
      <c r="AW21" s="541"/>
      <c r="AX21" s="541"/>
      <c r="AY21" s="366"/>
      <c r="AZ21" s="366"/>
      <c r="BA21" s="366"/>
      <c r="BB21" s="366"/>
      <c r="BC21" s="366"/>
      <c r="BD21" s="372"/>
      <c r="BE21" s="358">
        <f t="shared" ref="BE21:BE23" si="7">SUM(Z21:BD21)</f>
        <v>0</v>
      </c>
      <c r="BF21" s="359">
        <f t="shared" si="6"/>
        <v>0</v>
      </c>
    </row>
    <row r="22" spans="1:58" ht="12.75" thickBot="1">
      <c r="A22" s="479" t="s">
        <v>155</v>
      </c>
      <c r="B22" s="461" t="s">
        <v>86</v>
      </c>
      <c r="C22" s="351">
        <f t="shared" si="4"/>
        <v>0</v>
      </c>
      <c r="D22" s="352">
        <f t="shared" si="5"/>
        <v>0</v>
      </c>
      <c r="E22" s="373"/>
      <c r="F22" s="374"/>
      <c r="G22" s="375"/>
      <c r="H22" s="376"/>
      <c r="I22" s="376"/>
      <c r="J22" s="376"/>
      <c r="K22" s="376"/>
      <c r="L22" s="376"/>
      <c r="M22" s="374"/>
      <c r="N22" s="696"/>
      <c r="O22" s="541"/>
      <c r="P22" s="541"/>
      <c r="Q22" s="541"/>
      <c r="R22" s="376"/>
      <c r="S22" s="376"/>
      <c r="T22" s="376"/>
      <c r="U22" s="559"/>
      <c r="V22" s="366"/>
      <c r="W22" s="366"/>
      <c r="X22" s="376"/>
      <c r="Y22" s="376"/>
      <c r="Z22" s="696"/>
      <c r="AA22" s="696"/>
      <c r="AB22" s="376"/>
      <c r="AC22" s="376"/>
      <c r="AD22" s="376"/>
      <c r="AE22" s="376"/>
      <c r="AF22" s="376"/>
      <c r="AG22" s="376"/>
      <c r="AH22" s="541"/>
      <c r="AI22" s="541"/>
      <c r="AJ22" s="541"/>
      <c r="AK22" s="376"/>
      <c r="AL22" s="696"/>
      <c r="AM22" s="696"/>
      <c r="AN22" s="696"/>
      <c r="AO22" s="696"/>
      <c r="AP22" s="696"/>
      <c r="AQ22" s="375"/>
      <c r="AR22" s="377"/>
      <c r="AS22" s="377"/>
      <c r="AT22" s="440"/>
      <c r="AU22" s="541"/>
      <c r="AV22" s="541"/>
      <c r="AW22" s="541"/>
      <c r="AX22" s="541"/>
      <c r="AY22" s="366"/>
      <c r="AZ22" s="366"/>
      <c r="BA22" s="366"/>
      <c r="BB22" s="366"/>
      <c r="BC22" s="366"/>
      <c r="BD22" s="372"/>
      <c r="BE22" s="358">
        <f t="shared" si="7"/>
        <v>0</v>
      </c>
      <c r="BF22" s="359">
        <f t="shared" si="6"/>
        <v>0</v>
      </c>
    </row>
    <row r="23" spans="1:58" ht="12.75" thickBot="1">
      <c r="A23" s="480" t="s">
        <v>156</v>
      </c>
      <c r="B23" s="462" t="s">
        <v>74</v>
      </c>
      <c r="C23" s="351">
        <f t="shared" si="4"/>
        <v>0</v>
      </c>
      <c r="D23" s="352">
        <f t="shared" si="5"/>
        <v>0</v>
      </c>
      <c r="E23" s="360"/>
      <c r="F23" s="360"/>
      <c r="G23" s="369"/>
      <c r="H23" s="367"/>
      <c r="I23" s="362"/>
      <c r="J23" s="376"/>
      <c r="K23" s="367"/>
      <c r="L23" s="362"/>
      <c r="M23" s="363"/>
      <c r="N23" s="732"/>
      <c r="O23" s="541"/>
      <c r="P23" s="541"/>
      <c r="Q23" s="541"/>
      <c r="R23" s="414"/>
      <c r="S23" s="376"/>
      <c r="T23" s="376"/>
      <c r="U23" s="559"/>
      <c r="V23" s="371"/>
      <c r="W23" s="371"/>
      <c r="X23" s="376"/>
      <c r="Y23" s="376"/>
      <c r="Z23" s="731"/>
      <c r="AA23" s="731"/>
      <c r="AB23" s="731"/>
      <c r="AC23" s="731"/>
      <c r="AD23" s="731"/>
      <c r="AE23" s="731"/>
      <c r="AF23" s="731"/>
      <c r="AG23" s="731"/>
      <c r="AH23" s="540"/>
      <c r="AI23" s="540"/>
      <c r="AJ23" s="540"/>
      <c r="AK23" s="731"/>
      <c r="AL23" s="731"/>
      <c r="AM23" s="731"/>
      <c r="AN23" s="731"/>
      <c r="AO23" s="731"/>
      <c r="AP23" s="732"/>
      <c r="AQ23" s="361"/>
      <c r="AR23" s="364"/>
      <c r="AS23" s="364"/>
      <c r="AT23" s="439"/>
      <c r="AU23" s="541"/>
      <c r="AV23" s="541"/>
      <c r="AW23" s="541"/>
      <c r="AX23" s="541"/>
      <c r="AY23" s="366"/>
      <c r="AZ23" s="366"/>
      <c r="BA23" s="366"/>
      <c r="BB23" s="366"/>
      <c r="BC23" s="366"/>
      <c r="BD23" s="372"/>
      <c r="BE23" s="358">
        <f t="shared" si="7"/>
        <v>0</v>
      </c>
      <c r="BF23" s="359">
        <f t="shared" si="6"/>
        <v>0</v>
      </c>
    </row>
    <row r="24" spans="1:58" ht="12.75" thickBot="1">
      <c r="A24" s="479" t="s">
        <v>157</v>
      </c>
      <c r="B24" s="463" t="s">
        <v>87</v>
      </c>
      <c r="C24" s="351">
        <f t="shared" si="4"/>
        <v>60</v>
      </c>
      <c r="D24" s="352">
        <f t="shared" ref="D24:D55" si="8">SUM(E24:T24)</f>
        <v>26</v>
      </c>
      <c r="E24" s="373">
        <v>2</v>
      </c>
      <c r="F24" s="373">
        <v>2</v>
      </c>
      <c r="G24" s="431">
        <v>2</v>
      </c>
      <c r="H24" s="414">
        <v>2</v>
      </c>
      <c r="I24" s="414">
        <v>2</v>
      </c>
      <c r="J24" s="414">
        <v>2</v>
      </c>
      <c r="K24" s="414">
        <v>2</v>
      </c>
      <c r="L24" s="414">
        <v>2</v>
      </c>
      <c r="M24" s="373">
        <v>2</v>
      </c>
      <c r="N24" s="698">
        <v>2</v>
      </c>
      <c r="O24" s="833"/>
      <c r="P24" s="833"/>
      <c r="Q24" s="833"/>
      <c r="R24" s="698">
        <v>2</v>
      </c>
      <c r="S24" s="696">
        <v>2</v>
      </c>
      <c r="T24" s="696">
        <v>2</v>
      </c>
      <c r="U24" s="683"/>
      <c r="V24" s="666"/>
      <c r="W24" s="612"/>
      <c r="X24" s="376">
        <v>2</v>
      </c>
      <c r="Y24" s="376">
        <v>2</v>
      </c>
      <c r="Z24" s="731">
        <v>2</v>
      </c>
      <c r="AA24" s="731">
        <v>2</v>
      </c>
      <c r="AB24" s="731">
        <v>2</v>
      </c>
      <c r="AC24" s="731">
        <v>2</v>
      </c>
      <c r="AD24" s="731">
        <v>2</v>
      </c>
      <c r="AE24" s="731">
        <v>2</v>
      </c>
      <c r="AF24" s="731">
        <v>2</v>
      </c>
      <c r="AG24" s="731">
        <v>2</v>
      </c>
      <c r="AH24" s="540"/>
      <c r="AI24" s="540"/>
      <c r="AJ24" s="540"/>
      <c r="AK24" s="731">
        <v>2</v>
      </c>
      <c r="AL24" s="731">
        <v>2</v>
      </c>
      <c r="AM24" s="731">
        <v>2</v>
      </c>
      <c r="AN24" s="731">
        <v>2</v>
      </c>
      <c r="AO24" s="731">
        <v>2</v>
      </c>
      <c r="AP24" s="731">
        <v>2</v>
      </c>
      <c r="AQ24" s="360">
        <v>2</v>
      </c>
      <c r="AR24" s="364"/>
      <c r="AS24" s="364"/>
      <c r="AT24" s="439"/>
      <c r="AU24" s="541"/>
      <c r="AV24" s="541"/>
      <c r="AW24" s="541"/>
      <c r="AX24" s="541"/>
      <c r="AY24" s="366"/>
      <c r="AZ24" s="366"/>
      <c r="BA24" s="366"/>
      <c r="BB24" s="366"/>
      <c r="BC24" s="366"/>
      <c r="BD24" s="372"/>
      <c r="BE24" s="358">
        <f>SUM(X24:BD24)</f>
        <v>34</v>
      </c>
      <c r="BF24" s="359">
        <f t="shared" si="6"/>
        <v>60</v>
      </c>
    </row>
    <row r="25" spans="1:58" ht="12.75" thickBot="1">
      <c r="A25" s="480" t="s">
        <v>158</v>
      </c>
      <c r="B25" s="463" t="s">
        <v>77</v>
      </c>
      <c r="C25" s="351">
        <f t="shared" si="4"/>
        <v>60</v>
      </c>
      <c r="D25" s="352">
        <f t="shared" si="8"/>
        <v>26</v>
      </c>
      <c r="E25" s="373">
        <v>2</v>
      </c>
      <c r="F25" s="373">
        <v>2</v>
      </c>
      <c r="G25" s="431">
        <v>2</v>
      </c>
      <c r="H25" s="414">
        <v>2</v>
      </c>
      <c r="I25" s="414">
        <v>2</v>
      </c>
      <c r="J25" s="414">
        <v>2</v>
      </c>
      <c r="K25" s="414">
        <v>2</v>
      </c>
      <c r="L25" s="414">
        <v>2</v>
      </c>
      <c r="M25" s="373">
        <v>2</v>
      </c>
      <c r="N25" s="698">
        <v>2</v>
      </c>
      <c r="O25" s="833"/>
      <c r="P25" s="833"/>
      <c r="Q25" s="833"/>
      <c r="R25" s="698">
        <v>2</v>
      </c>
      <c r="S25" s="696">
        <v>2</v>
      </c>
      <c r="T25" s="629">
        <v>2</v>
      </c>
      <c r="U25" s="683" t="s">
        <v>414</v>
      </c>
      <c r="V25" s="666"/>
      <c r="W25" s="612"/>
      <c r="X25" s="376">
        <v>2</v>
      </c>
      <c r="Y25" s="376">
        <v>2</v>
      </c>
      <c r="Z25" s="731">
        <v>2</v>
      </c>
      <c r="AA25" s="731">
        <v>2</v>
      </c>
      <c r="AB25" s="731">
        <v>2</v>
      </c>
      <c r="AC25" s="731">
        <v>2</v>
      </c>
      <c r="AD25" s="731">
        <v>2</v>
      </c>
      <c r="AE25" s="731">
        <v>2</v>
      </c>
      <c r="AF25" s="731">
        <v>2</v>
      </c>
      <c r="AG25" s="731">
        <v>2</v>
      </c>
      <c r="AH25" s="540"/>
      <c r="AI25" s="540"/>
      <c r="AJ25" s="540"/>
      <c r="AK25" s="731">
        <v>2</v>
      </c>
      <c r="AL25" s="731">
        <v>2</v>
      </c>
      <c r="AM25" s="731">
        <v>2</v>
      </c>
      <c r="AN25" s="731">
        <v>2</v>
      </c>
      <c r="AO25" s="731">
        <v>2</v>
      </c>
      <c r="AP25" s="731">
        <v>2</v>
      </c>
      <c r="AQ25" s="647">
        <v>2</v>
      </c>
      <c r="AR25" s="364" t="s">
        <v>414</v>
      </c>
      <c r="AS25" s="364"/>
      <c r="AT25" s="439"/>
      <c r="AU25" s="541"/>
      <c r="AV25" s="541"/>
      <c r="AW25" s="541"/>
      <c r="AX25" s="541"/>
      <c r="AY25" s="366"/>
      <c r="AZ25" s="366"/>
      <c r="BA25" s="366"/>
      <c r="BB25" s="366"/>
      <c r="BC25" s="366"/>
      <c r="BD25" s="372"/>
      <c r="BE25" s="358">
        <f t="shared" ref="BE25:BE81" si="9">SUM(X25:BD25)</f>
        <v>34</v>
      </c>
      <c r="BF25" s="359">
        <f t="shared" si="6"/>
        <v>60</v>
      </c>
    </row>
    <row r="26" spans="1:58" ht="12.75" thickBot="1">
      <c r="A26" s="479" t="s">
        <v>204</v>
      </c>
      <c r="B26" s="463" t="s">
        <v>166</v>
      </c>
      <c r="C26" s="351">
        <f t="shared" ref="C26:C81" si="10">SUM(E26:BD26)</f>
        <v>0</v>
      </c>
      <c r="D26" s="352">
        <f t="shared" si="8"/>
        <v>0</v>
      </c>
      <c r="E26" s="373"/>
      <c r="F26" s="374"/>
      <c r="G26" s="375"/>
      <c r="H26" s="414"/>
      <c r="I26" s="376"/>
      <c r="J26" s="376"/>
      <c r="K26" s="376"/>
      <c r="L26" s="376"/>
      <c r="M26" s="374"/>
      <c r="N26" s="696"/>
      <c r="O26" s="833"/>
      <c r="P26" s="833"/>
      <c r="Q26" s="833"/>
      <c r="R26" s="698"/>
      <c r="S26" s="696"/>
      <c r="T26" s="696"/>
      <c r="U26" s="683"/>
      <c r="V26" s="666"/>
      <c r="W26" s="612"/>
      <c r="X26" s="376"/>
      <c r="Y26" s="376"/>
      <c r="Z26" s="696"/>
      <c r="AA26" s="696"/>
      <c r="AB26" s="376"/>
      <c r="AC26" s="376"/>
      <c r="AD26" s="376"/>
      <c r="AE26" s="376"/>
      <c r="AF26" s="376"/>
      <c r="AG26" s="376"/>
      <c r="AH26" s="541"/>
      <c r="AI26" s="541"/>
      <c r="AJ26" s="541"/>
      <c r="AK26" s="376"/>
      <c r="AL26" s="696"/>
      <c r="AM26" s="696"/>
      <c r="AN26" s="696"/>
      <c r="AO26" s="696"/>
      <c r="AP26" s="696"/>
      <c r="AQ26" s="375"/>
      <c r="AR26" s="377"/>
      <c r="AS26" s="377"/>
      <c r="AT26" s="440"/>
      <c r="AU26" s="541"/>
      <c r="AV26" s="541"/>
      <c r="AW26" s="541"/>
      <c r="AX26" s="541"/>
      <c r="AY26" s="366"/>
      <c r="AZ26" s="366"/>
      <c r="BA26" s="366"/>
      <c r="BB26" s="366"/>
      <c r="BC26" s="366"/>
      <c r="BD26" s="372"/>
      <c r="BE26" s="358">
        <f t="shared" si="9"/>
        <v>0</v>
      </c>
      <c r="BF26" s="359">
        <f t="shared" si="6"/>
        <v>0</v>
      </c>
    </row>
    <row r="27" spans="1:58" ht="12.75" thickBot="1">
      <c r="A27" s="480" t="s">
        <v>205</v>
      </c>
      <c r="B27" s="463" t="s">
        <v>167</v>
      </c>
      <c r="C27" s="351">
        <f t="shared" si="10"/>
        <v>0</v>
      </c>
      <c r="D27" s="352">
        <f t="shared" si="8"/>
        <v>0</v>
      </c>
      <c r="E27" s="360"/>
      <c r="F27" s="360"/>
      <c r="G27" s="369"/>
      <c r="H27" s="367"/>
      <c r="I27" s="367"/>
      <c r="J27" s="367"/>
      <c r="K27" s="367"/>
      <c r="L27" s="367"/>
      <c r="M27" s="360"/>
      <c r="N27" s="731"/>
      <c r="O27" s="833"/>
      <c r="P27" s="833"/>
      <c r="Q27" s="833"/>
      <c r="R27" s="731"/>
      <c r="S27" s="731"/>
      <c r="T27" s="731"/>
      <c r="U27" s="683"/>
      <c r="V27" s="666"/>
      <c r="W27" s="679"/>
      <c r="X27" s="367"/>
      <c r="Y27" s="367"/>
      <c r="Z27" s="731"/>
      <c r="AA27" s="731"/>
      <c r="AB27" s="731"/>
      <c r="AC27" s="731"/>
      <c r="AD27" s="731"/>
      <c r="AE27" s="731"/>
      <c r="AF27" s="731"/>
      <c r="AG27" s="731"/>
      <c r="AH27" s="540"/>
      <c r="AI27" s="540"/>
      <c r="AJ27" s="540"/>
      <c r="AK27" s="731"/>
      <c r="AL27" s="731"/>
      <c r="AM27" s="731"/>
      <c r="AN27" s="696"/>
      <c r="AO27" s="696"/>
      <c r="AP27" s="696"/>
      <c r="AQ27" s="361"/>
      <c r="AR27" s="364"/>
      <c r="AS27" s="364"/>
      <c r="AT27" s="439"/>
      <c r="AU27" s="541"/>
      <c r="AV27" s="541"/>
      <c r="AW27" s="541"/>
      <c r="AX27" s="541"/>
      <c r="AY27" s="366"/>
      <c r="AZ27" s="366"/>
      <c r="BA27" s="366"/>
      <c r="BB27" s="366"/>
      <c r="BC27" s="366"/>
      <c r="BD27" s="372"/>
      <c r="BE27" s="358">
        <f t="shared" si="9"/>
        <v>0</v>
      </c>
      <c r="BF27" s="359">
        <f t="shared" si="6"/>
        <v>0</v>
      </c>
    </row>
    <row r="28" spans="1:58" ht="12.75" thickBot="1">
      <c r="A28" s="480" t="s">
        <v>207</v>
      </c>
      <c r="B28" s="463" t="s">
        <v>213</v>
      </c>
      <c r="C28" s="351">
        <f t="shared" si="10"/>
        <v>0</v>
      </c>
      <c r="D28" s="352">
        <f t="shared" si="8"/>
        <v>0</v>
      </c>
      <c r="E28" s="373"/>
      <c r="F28" s="374"/>
      <c r="G28" s="375"/>
      <c r="H28" s="414"/>
      <c r="I28" s="376"/>
      <c r="J28" s="376"/>
      <c r="K28" s="376"/>
      <c r="L28" s="376"/>
      <c r="M28" s="374"/>
      <c r="N28" s="696"/>
      <c r="O28" s="833"/>
      <c r="P28" s="833"/>
      <c r="Q28" s="833"/>
      <c r="R28" s="698"/>
      <c r="S28" s="696"/>
      <c r="T28" s="696"/>
      <c r="U28" s="683"/>
      <c r="V28" s="666"/>
      <c r="W28" s="612"/>
      <c r="X28" s="376"/>
      <c r="Y28" s="376"/>
      <c r="Z28" s="696"/>
      <c r="AA28" s="696"/>
      <c r="AB28" s="376"/>
      <c r="AC28" s="376"/>
      <c r="AD28" s="376"/>
      <c r="AE28" s="376"/>
      <c r="AF28" s="376"/>
      <c r="AG28" s="376"/>
      <c r="AH28" s="541"/>
      <c r="AI28" s="541"/>
      <c r="AJ28" s="541"/>
      <c r="AK28" s="376"/>
      <c r="AL28" s="696"/>
      <c r="AM28" s="696"/>
      <c r="AN28" s="696"/>
      <c r="AO28" s="696"/>
      <c r="AP28" s="696"/>
      <c r="AQ28" s="375"/>
      <c r="AR28" s="377"/>
      <c r="AS28" s="377"/>
      <c r="AT28" s="440"/>
      <c r="AU28" s="541"/>
      <c r="AV28" s="541"/>
      <c r="AW28" s="541"/>
      <c r="AX28" s="541"/>
      <c r="AY28" s="366"/>
      <c r="AZ28" s="366"/>
      <c r="BA28" s="366"/>
      <c r="BB28" s="366"/>
      <c r="BC28" s="366"/>
      <c r="BD28" s="372"/>
      <c r="BE28" s="358">
        <f t="shared" si="9"/>
        <v>0</v>
      </c>
      <c r="BF28" s="359">
        <f t="shared" si="6"/>
        <v>0</v>
      </c>
    </row>
    <row r="29" spans="1:58" ht="22.5" customHeight="1" thickBot="1">
      <c r="A29" s="479" t="s">
        <v>173</v>
      </c>
      <c r="B29" s="463" t="s">
        <v>346</v>
      </c>
      <c r="C29" s="351">
        <f t="shared" si="10"/>
        <v>0</v>
      </c>
      <c r="D29" s="352">
        <f t="shared" si="8"/>
        <v>0</v>
      </c>
      <c r="E29" s="373"/>
      <c r="F29" s="374"/>
      <c r="G29" s="375"/>
      <c r="H29" s="414"/>
      <c r="I29" s="376"/>
      <c r="J29" s="376"/>
      <c r="K29" s="376"/>
      <c r="L29" s="376"/>
      <c r="M29" s="374"/>
      <c r="N29" s="696"/>
      <c r="O29" s="833"/>
      <c r="P29" s="833"/>
      <c r="Q29" s="833"/>
      <c r="R29" s="698"/>
      <c r="S29" s="696"/>
      <c r="T29" s="696"/>
      <c r="U29" s="840"/>
      <c r="V29" s="668"/>
      <c r="W29" s="612"/>
      <c r="X29" s="376"/>
      <c r="Y29" s="376"/>
      <c r="Z29" s="696"/>
      <c r="AA29" s="696"/>
      <c r="AB29" s="376"/>
      <c r="AC29" s="376"/>
      <c r="AD29" s="376"/>
      <c r="AE29" s="376"/>
      <c r="AF29" s="376"/>
      <c r="AG29" s="376"/>
      <c r="AH29" s="541"/>
      <c r="AI29" s="541"/>
      <c r="AJ29" s="541"/>
      <c r="AK29" s="376"/>
      <c r="AL29" s="696"/>
      <c r="AM29" s="696"/>
      <c r="AN29" s="696"/>
      <c r="AO29" s="696"/>
      <c r="AP29" s="696"/>
      <c r="AQ29" s="375"/>
      <c r="AR29" s="377"/>
      <c r="AS29" s="377"/>
      <c r="AT29" s="440"/>
      <c r="AU29" s="541"/>
      <c r="AV29" s="541"/>
      <c r="AW29" s="541"/>
      <c r="AX29" s="541"/>
      <c r="AY29" s="366"/>
      <c r="AZ29" s="366"/>
      <c r="BA29" s="366"/>
      <c r="BB29" s="366"/>
      <c r="BC29" s="366"/>
      <c r="BD29" s="372"/>
      <c r="BE29" s="358">
        <f t="shared" si="9"/>
        <v>0</v>
      </c>
      <c r="BF29" s="359">
        <f t="shared" si="6"/>
        <v>0</v>
      </c>
    </row>
    <row r="30" spans="1:58" ht="24.75" thickBot="1">
      <c r="A30" s="486" t="s">
        <v>88</v>
      </c>
      <c r="B30" s="465" t="s">
        <v>342</v>
      </c>
      <c r="C30" s="351">
        <f t="shared" si="10"/>
        <v>0</v>
      </c>
      <c r="D30" s="352">
        <f t="shared" si="8"/>
        <v>0</v>
      </c>
      <c r="E30" s="353"/>
      <c r="F30" s="390"/>
      <c r="G30" s="391"/>
      <c r="H30" s="354"/>
      <c r="I30" s="392"/>
      <c r="J30" s="392"/>
      <c r="K30" s="392"/>
      <c r="L30" s="392"/>
      <c r="M30" s="390"/>
      <c r="N30" s="737"/>
      <c r="O30" s="833"/>
      <c r="P30" s="833"/>
      <c r="Q30" s="833"/>
      <c r="R30" s="778"/>
      <c r="S30" s="737"/>
      <c r="T30" s="737"/>
      <c r="U30" s="841"/>
      <c r="V30" s="669"/>
      <c r="W30" s="355"/>
      <c r="X30" s="392"/>
      <c r="Y30" s="392"/>
      <c r="Z30" s="737"/>
      <c r="AA30" s="737"/>
      <c r="AB30" s="392"/>
      <c r="AC30" s="392"/>
      <c r="AD30" s="392"/>
      <c r="AE30" s="392"/>
      <c r="AF30" s="392"/>
      <c r="AG30" s="392"/>
      <c r="AH30" s="542"/>
      <c r="AI30" s="542"/>
      <c r="AJ30" s="542"/>
      <c r="AK30" s="392"/>
      <c r="AL30" s="737"/>
      <c r="AM30" s="737"/>
      <c r="AN30" s="737"/>
      <c r="AO30" s="737"/>
      <c r="AP30" s="737"/>
      <c r="AQ30" s="391"/>
      <c r="AR30" s="393"/>
      <c r="AS30" s="393"/>
      <c r="AT30" s="445"/>
      <c r="AU30" s="542"/>
      <c r="AV30" s="542"/>
      <c r="AW30" s="542"/>
      <c r="AX30" s="542"/>
      <c r="AY30" s="356"/>
      <c r="AZ30" s="356"/>
      <c r="BA30" s="356"/>
      <c r="BB30" s="356"/>
      <c r="BC30" s="356"/>
      <c r="BD30" s="357"/>
      <c r="BE30" s="358">
        <f t="shared" si="9"/>
        <v>0</v>
      </c>
      <c r="BF30" s="359">
        <f t="shared" si="6"/>
        <v>0</v>
      </c>
    </row>
    <row r="31" spans="1:58" ht="12.75" thickBot="1">
      <c r="A31" s="480" t="s">
        <v>159</v>
      </c>
      <c r="B31" s="466" t="s">
        <v>75</v>
      </c>
      <c r="C31" s="396">
        <f t="shared" si="10"/>
        <v>0</v>
      </c>
      <c r="D31" s="352">
        <f t="shared" si="8"/>
        <v>0</v>
      </c>
      <c r="E31" s="398"/>
      <c r="F31" s="446"/>
      <c r="G31" s="447"/>
      <c r="H31" s="452"/>
      <c r="I31" s="613"/>
      <c r="J31" s="403"/>
      <c r="K31" s="403"/>
      <c r="L31" s="403"/>
      <c r="M31" s="399"/>
      <c r="N31" s="738"/>
      <c r="O31" s="833"/>
      <c r="P31" s="833"/>
      <c r="Q31" s="833"/>
      <c r="R31" s="740"/>
      <c r="S31" s="738"/>
      <c r="T31" s="738"/>
      <c r="U31" s="835"/>
      <c r="V31" s="667"/>
      <c r="W31" s="680"/>
      <c r="X31" s="403"/>
      <c r="Y31" s="403"/>
      <c r="Z31" s="738"/>
      <c r="AA31" s="738"/>
      <c r="AB31" s="403"/>
      <c r="AC31" s="403"/>
      <c r="AD31" s="403"/>
      <c r="AE31" s="403"/>
      <c r="AF31" s="403"/>
      <c r="AG31" s="403"/>
      <c r="AH31" s="543"/>
      <c r="AI31" s="543"/>
      <c r="AJ31" s="543"/>
      <c r="AK31" s="403"/>
      <c r="AL31" s="738"/>
      <c r="AM31" s="738"/>
      <c r="AN31" s="738"/>
      <c r="AO31" s="738"/>
      <c r="AP31" s="738"/>
      <c r="AQ31" s="419"/>
      <c r="AR31" s="400"/>
      <c r="AS31" s="400"/>
      <c r="AT31" s="449"/>
      <c r="AU31" s="543"/>
      <c r="AV31" s="543"/>
      <c r="AW31" s="543"/>
      <c r="AX31" s="543"/>
      <c r="AY31" s="402"/>
      <c r="AZ31" s="402"/>
      <c r="BA31" s="402"/>
      <c r="BB31" s="402"/>
      <c r="BC31" s="402"/>
      <c r="BD31" s="405"/>
      <c r="BE31" s="358">
        <f t="shared" si="9"/>
        <v>0</v>
      </c>
      <c r="BF31" s="406">
        <f t="shared" si="6"/>
        <v>0</v>
      </c>
    </row>
    <row r="32" spans="1:58" ht="12.75" thickBot="1">
      <c r="A32" s="479" t="s">
        <v>160</v>
      </c>
      <c r="B32" s="467" t="s">
        <v>76</v>
      </c>
      <c r="C32" s="351">
        <f t="shared" si="10"/>
        <v>26</v>
      </c>
      <c r="D32" s="352">
        <f t="shared" si="8"/>
        <v>26</v>
      </c>
      <c r="E32" s="373">
        <v>2</v>
      </c>
      <c r="F32" s="373">
        <v>2</v>
      </c>
      <c r="G32" s="431">
        <v>2</v>
      </c>
      <c r="H32" s="414">
        <v>2</v>
      </c>
      <c r="I32" s="414">
        <v>2</v>
      </c>
      <c r="J32" s="414">
        <v>2</v>
      </c>
      <c r="K32" s="414">
        <v>2</v>
      </c>
      <c r="L32" s="414">
        <v>2</v>
      </c>
      <c r="M32" s="373">
        <v>2</v>
      </c>
      <c r="N32" s="698">
        <v>2</v>
      </c>
      <c r="O32" s="833"/>
      <c r="P32" s="833"/>
      <c r="Q32" s="833"/>
      <c r="R32" s="414">
        <v>2</v>
      </c>
      <c r="S32" s="696">
        <v>2</v>
      </c>
      <c r="T32" s="627">
        <v>2</v>
      </c>
      <c r="U32" s="683" t="s">
        <v>413</v>
      </c>
      <c r="V32" s="666"/>
      <c r="W32" s="612"/>
      <c r="X32" s="591"/>
      <c r="Y32" s="591"/>
      <c r="Z32" s="696"/>
      <c r="AA32" s="696"/>
      <c r="AB32" s="376"/>
      <c r="AC32" s="376"/>
      <c r="AD32" s="376"/>
      <c r="AE32" s="376"/>
      <c r="AF32" s="376"/>
      <c r="AG32" s="376"/>
      <c r="AH32" s="541"/>
      <c r="AI32" s="541"/>
      <c r="AJ32" s="541"/>
      <c r="AK32" s="376"/>
      <c r="AL32" s="696"/>
      <c r="AM32" s="696"/>
      <c r="AN32" s="696"/>
      <c r="AO32" s="696"/>
      <c r="AP32" s="696"/>
      <c r="AQ32" s="375"/>
      <c r="AR32" s="377"/>
      <c r="AS32" s="377"/>
      <c r="AT32" s="440"/>
      <c r="AU32" s="541"/>
      <c r="AV32" s="541"/>
      <c r="AW32" s="541"/>
      <c r="AX32" s="541"/>
      <c r="AY32" s="366"/>
      <c r="AZ32" s="366"/>
      <c r="BA32" s="366"/>
      <c r="BB32" s="366"/>
      <c r="BC32" s="366"/>
      <c r="BD32" s="372"/>
      <c r="BE32" s="358">
        <f t="shared" si="9"/>
        <v>0</v>
      </c>
      <c r="BF32" s="359">
        <f t="shared" si="6"/>
        <v>26</v>
      </c>
    </row>
    <row r="33" spans="1:58" ht="24.75" hidden="1" outlineLevel="1" thickBot="1">
      <c r="A33" s="481" t="s">
        <v>208</v>
      </c>
      <c r="B33" s="464" t="s">
        <v>209</v>
      </c>
      <c r="C33" s="351">
        <f t="shared" si="10"/>
        <v>0</v>
      </c>
      <c r="D33" s="352">
        <f t="shared" si="8"/>
        <v>0</v>
      </c>
      <c r="E33" s="381"/>
      <c r="F33" s="382"/>
      <c r="G33" s="383"/>
      <c r="H33" s="417"/>
      <c r="I33" s="384"/>
      <c r="J33" s="384"/>
      <c r="K33" s="384"/>
      <c r="L33" s="384"/>
      <c r="M33" s="382"/>
      <c r="N33" s="744"/>
      <c r="O33" s="833"/>
      <c r="P33" s="833"/>
      <c r="Q33" s="833"/>
      <c r="R33" s="780"/>
      <c r="S33" s="744"/>
      <c r="T33" s="744"/>
      <c r="U33" s="840"/>
      <c r="V33" s="668"/>
      <c r="W33" s="681"/>
      <c r="X33" s="384"/>
      <c r="Y33" s="384"/>
      <c r="Z33" s="744"/>
      <c r="AA33" s="744"/>
      <c r="AB33" s="384"/>
      <c r="AC33" s="384"/>
      <c r="AD33" s="384"/>
      <c r="AE33" s="384"/>
      <c r="AF33" s="384"/>
      <c r="AG33" s="384"/>
      <c r="AH33" s="544"/>
      <c r="AI33" s="544"/>
      <c r="AJ33" s="544"/>
      <c r="AK33" s="384"/>
      <c r="AL33" s="744"/>
      <c r="AM33" s="744"/>
      <c r="AN33" s="744"/>
      <c r="AO33" s="744"/>
      <c r="AP33" s="744"/>
      <c r="AQ33" s="383"/>
      <c r="AR33" s="385"/>
      <c r="AS33" s="385"/>
      <c r="AT33" s="443"/>
      <c r="AU33" s="544"/>
      <c r="AV33" s="544"/>
      <c r="AW33" s="544"/>
      <c r="AX33" s="544"/>
      <c r="AY33" s="387"/>
      <c r="AZ33" s="387"/>
      <c r="BA33" s="387"/>
      <c r="BB33" s="387"/>
      <c r="BC33" s="387"/>
      <c r="BD33" s="389"/>
      <c r="BE33" s="358">
        <f t="shared" si="9"/>
        <v>0</v>
      </c>
      <c r="BF33" s="359">
        <f t="shared" si="6"/>
        <v>0</v>
      </c>
    </row>
    <row r="34" spans="1:58" ht="24.75" hidden="1" outlineLevel="1" thickBot="1">
      <c r="A34" s="486" t="s">
        <v>93</v>
      </c>
      <c r="B34" s="465" t="s">
        <v>343</v>
      </c>
      <c r="C34" s="351">
        <f t="shared" si="10"/>
        <v>0</v>
      </c>
      <c r="D34" s="352">
        <f t="shared" si="8"/>
        <v>0</v>
      </c>
      <c r="E34" s="353"/>
      <c r="F34" s="390"/>
      <c r="G34" s="391"/>
      <c r="H34" s="354"/>
      <c r="I34" s="392"/>
      <c r="J34" s="392"/>
      <c r="K34" s="392"/>
      <c r="L34" s="392"/>
      <c r="M34" s="390"/>
      <c r="N34" s="737"/>
      <c r="O34" s="833"/>
      <c r="P34" s="833"/>
      <c r="Q34" s="833"/>
      <c r="R34" s="778"/>
      <c r="S34" s="737"/>
      <c r="T34" s="737"/>
      <c r="U34" s="841"/>
      <c r="V34" s="669"/>
      <c r="W34" s="355"/>
      <c r="X34" s="392"/>
      <c r="Y34" s="392"/>
      <c r="Z34" s="737"/>
      <c r="AA34" s="737"/>
      <c r="AB34" s="392"/>
      <c r="AC34" s="392"/>
      <c r="AD34" s="392"/>
      <c r="AE34" s="392"/>
      <c r="AF34" s="392"/>
      <c r="AG34" s="392"/>
      <c r="AH34" s="542"/>
      <c r="AI34" s="542"/>
      <c r="AJ34" s="542"/>
      <c r="AK34" s="392"/>
      <c r="AL34" s="737"/>
      <c r="AM34" s="737"/>
      <c r="AN34" s="737"/>
      <c r="AO34" s="737"/>
      <c r="AP34" s="737"/>
      <c r="AQ34" s="391"/>
      <c r="AR34" s="393"/>
      <c r="AS34" s="393"/>
      <c r="AT34" s="445"/>
      <c r="AU34" s="542"/>
      <c r="AV34" s="542"/>
      <c r="AW34" s="542"/>
      <c r="AX34" s="542"/>
      <c r="AY34" s="356"/>
      <c r="AZ34" s="356"/>
      <c r="BA34" s="356"/>
      <c r="BB34" s="356"/>
      <c r="BC34" s="356"/>
      <c r="BD34" s="357"/>
      <c r="BE34" s="358">
        <f t="shared" si="9"/>
        <v>0</v>
      </c>
      <c r="BF34" s="359">
        <f t="shared" si="6"/>
        <v>0</v>
      </c>
    </row>
    <row r="35" spans="1:58" ht="12.75" hidden="1" outlineLevel="1" thickBot="1">
      <c r="A35" s="480" t="s">
        <v>137</v>
      </c>
      <c r="B35" s="466" t="s">
        <v>95</v>
      </c>
      <c r="C35" s="396">
        <f t="shared" si="10"/>
        <v>0</v>
      </c>
      <c r="D35" s="352">
        <f t="shared" si="8"/>
        <v>0</v>
      </c>
      <c r="E35" s="398"/>
      <c r="F35" s="398"/>
      <c r="G35" s="451"/>
      <c r="H35" s="452"/>
      <c r="I35" s="452"/>
      <c r="J35" s="452"/>
      <c r="K35" s="452"/>
      <c r="L35" s="452"/>
      <c r="M35" s="398"/>
      <c r="N35" s="745"/>
      <c r="O35" s="833"/>
      <c r="P35" s="833"/>
      <c r="Q35" s="833"/>
      <c r="R35" s="745"/>
      <c r="S35" s="745"/>
      <c r="T35" s="745"/>
      <c r="U35" s="835"/>
      <c r="V35" s="667"/>
      <c r="W35" s="578"/>
      <c r="X35" s="452"/>
      <c r="Y35" s="452"/>
      <c r="Z35" s="745"/>
      <c r="AA35" s="745"/>
      <c r="AB35" s="745"/>
      <c r="AC35" s="745"/>
      <c r="AD35" s="745"/>
      <c r="AE35" s="745"/>
      <c r="AF35" s="745"/>
      <c r="AG35" s="745"/>
      <c r="AH35" s="545"/>
      <c r="AI35" s="545"/>
      <c r="AJ35" s="545"/>
      <c r="AK35" s="745"/>
      <c r="AL35" s="745"/>
      <c r="AM35" s="745"/>
      <c r="AN35" s="738"/>
      <c r="AO35" s="738"/>
      <c r="AP35" s="738"/>
      <c r="AQ35" s="447"/>
      <c r="AR35" s="410"/>
      <c r="AS35" s="410"/>
      <c r="AT35" s="453"/>
      <c r="AU35" s="543"/>
      <c r="AV35" s="543"/>
      <c r="AW35" s="543"/>
      <c r="AX35" s="543"/>
      <c r="AY35" s="402"/>
      <c r="AZ35" s="402"/>
      <c r="BA35" s="402"/>
      <c r="BB35" s="402"/>
      <c r="BC35" s="402"/>
      <c r="BD35" s="405"/>
      <c r="BE35" s="358">
        <f t="shared" si="9"/>
        <v>0</v>
      </c>
      <c r="BF35" s="406">
        <f t="shared" si="6"/>
        <v>0</v>
      </c>
    </row>
    <row r="36" spans="1:58" ht="12.75" hidden="1" outlineLevel="1" thickBot="1">
      <c r="A36" s="479" t="s">
        <v>138</v>
      </c>
      <c r="B36" s="463" t="s">
        <v>344</v>
      </c>
      <c r="C36" s="351">
        <f t="shared" si="10"/>
        <v>0</v>
      </c>
      <c r="D36" s="352">
        <f t="shared" si="8"/>
        <v>0</v>
      </c>
      <c r="E36" s="373"/>
      <c r="F36" s="374"/>
      <c r="G36" s="375"/>
      <c r="H36" s="414"/>
      <c r="I36" s="376"/>
      <c r="J36" s="376"/>
      <c r="K36" s="376"/>
      <c r="L36" s="376"/>
      <c r="M36" s="374"/>
      <c r="N36" s="696"/>
      <c r="O36" s="833"/>
      <c r="P36" s="833"/>
      <c r="Q36" s="833"/>
      <c r="R36" s="698"/>
      <c r="S36" s="696"/>
      <c r="T36" s="696"/>
      <c r="U36" s="683"/>
      <c r="V36" s="666"/>
      <c r="W36" s="612"/>
      <c r="X36" s="376"/>
      <c r="Y36" s="376"/>
      <c r="Z36" s="731"/>
      <c r="AA36" s="731"/>
      <c r="AB36" s="731"/>
      <c r="AC36" s="731"/>
      <c r="AD36" s="731"/>
      <c r="AE36" s="731"/>
      <c r="AF36" s="731"/>
      <c r="AG36" s="731"/>
      <c r="AH36" s="540"/>
      <c r="AI36" s="540"/>
      <c r="AJ36" s="540"/>
      <c r="AK36" s="731"/>
      <c r="AL36" s="731"/>
      <c r="AM36" s="731"/>
      <c r="AN36" s="696"/>
      <c r="AO36" s="696"/>
      <c r="AP36" s="696"/>
      <c r="AQ36" s="361"/>
      <c r="AR36" s="364"/>
      <c r="AS36" s="364"/>
      <c r="AT36" s="439"/>
      <c r="AU36" s="541"/>
      <c r="AV36" s="541"/>
      <c r="AW36" s="541"/>
      <c r="AX36" s="541"/>
      <c r="AY36" s="366"/>
      <c r="AZ36" s="366"/>
      <c r="BA36" s="366"/>
      <c r="BB36" s="366"/>
      <c r="BC36" s="366"/>
      <c r="BD36" s="372"/>
      <c r="BE36" s="358">
        <f t="shared" si="9"/>
        <v>0</v>
      </c>
      <c r="BF36" s="359">
        <f t="shared" si="6"/>
        <v>0</v>
      </c>
    </row>
    <row r="37" spans="1:58" ht="24.75" hidden="1" outlineLevel="1" thickBot="1">
      <c r="A37" s="480" t="s">
        <v>139</v>
      </c>
      <c r="B37" s="463" t="s">
        <v>97</v>
      </c>
      <c r="C37" s="351">
        <f t="shared" si="10"/>
        <v>0</v>
      </c>
      <c r="D37" s="352">
        <f t="shared" si="8"/>
        <v>0</v>
      </c>
      <c r="E37" s="360"/>
      <c r="F37" s="360"/>
      <c r="G37" s="369"/>
      <c r="H37" s="367"/>
      <c r="I37" s="367"/>
      <c r="J37" s="367"/>
      <c r="K37" s="367"/>
      <c r="L37" s="367"/>
      <c r="M37" s="360"/>
      <c r="N37" s="731"/>
      <c r="O37" s="833"/>
      <c r="P37" s="833"/>
      <c r="Q37" s="833"/>
      <c r="R37" s="731"/>
      <c r="S37" s="731"/>
      <c r="T37" s="731"/>
      <c r="U37" s="683"/>
      <c r="V37" s="666"/>
      <c r="W37" s="679"/>
      <c r="X37" s="367"/>
      <c r="Y37" s="367"/>
      <c r="Z37" s="731"/>
      <c r="AA37" s="731"/>
      <c r="AB37" s="731"/>
      <c r="AC37" s="731"/>
      <c r="AD37" s="731"/>
      <c r="AE37" s="731"/>
      <c r="AF37" s="731"/>
      <c r="AG37" s="731"/>
      <c r="AH37" s="540"/>
      <c r="AI37" s="540"/>
      <c r="AJ37" s="540"/>
      <c r="AK37" s="731"/>
      <c r="AL37" s="731"/>
      <c r="AM37" s="731"/>
      <c r="AN37" s="696"/>
      <c r="AO37" s="696"/>
      <c r="AP37" s="696"/>
      <c r="AQ37" s="361"/>
      <c r="AR37" s="364"/>
      <c r="AS37" s="364"/>
      <c r="AT37" s="439"/>
      <c r="AU37" s="541"/>
      <c r="AV37" s="541"/>
      <c r="AW37" s="541"/>
      <c r="AX37" s="541"/>
      <c r="AY37" s="366"/>
      <c r="AZ37" s="366"/>
      <c r="BA37" s="366"/>
      <c r="BB37" s="366"/>
      <c r="BC37" s="366"/>
      <c r="BD37" s="372"/>
      <c r="BE37" s="358">
        <f t="shared" si="9"/>
        <v>0</v>
      </c>
      <c r="BF37" s="359">
        <f t="shared" si="6"/>
        <v>0</v>
      </c>
    </row>
    <row r="38" spans="1:58" ht="24.75" hidden="1" outlineLevel="1" thickBot="1">
      <c r="A38" s="479" t="s">
        <v>140</v>
      </c>
      <c r="B38" s="463" t="s">
        <v>98</v>
      </c>
      <c r="C38" s="351">
        <f t="shared" si="10"/>
        <v>0</v>
      </c>
      <c r="D38" s="352">
        <f t="shared" si="8"/>
        <v>0</v>
      </c>
      <c r="E38" s="373"/>
      <c r="F38" s="374"/>
      <c r="G38" s="375"/>
      <c r="H38" s="414"/>
      <c r="I38" s="376"/>
      <c r="J38" s="376"/>
      <c r="K38" s="376"/>
      <c r="L38" s="376"/>
      <c r="M38" s="374"/>
      <c r="N38" s="696"/>
      <c r="O38" s="833"/>
      <c r="P38" s="833"/>
      <c r="Q38" s="833"/>
      <c r="R38" s="698"/>
      <c r="S38" s="696"/>
      <c r="T38" s="696"/>
      <c r="U38" s="683"/>
      <c r="V38" s="666"/>
      <c r="W38" s="612"/>
      <c r="X38" s="376"/>
      <c r="Y38" s="376"/>
      <c r="Z38" s="696"/>
      <c r="AA38" s="696"/>
      <c r="AB38" s="696"/>
      <c r="AC38" s="696"/>
      <c r="AD38" s="696"/>
      <c r="AE38" s="696"/>
      <c r="AF38" s="696"/>
      <c r="AG38" s="696"/>
      <c r="AH38" s="541"/>
      <c r="AI38" s="541"/>
      <c r="AJ38" s="541"/>
      <c r="AK38" s="696"/>
      <c r="AL38" s="696"/>
      <c r="AM38" s="696"/>
      <c r="AN38" s="696"/>
      <c r="AO38" s="696"/>
      <c r="AP38" s="696"/>
      <c r="AQ38" s="375"/>
      <c r="AR38" s="377"/>
      <c r="AS38" s="377"/>
      <c r="AT38" s="440"/>
      <c r="AU38" s="541"/>
      <c r="AV38" s="541"/>
      <c r="AW38" s="541"/>
      <c r="AX38" s="541"/>
      <c r="AY38" s="366"/>
      <c r="AZ38" s="366"/>
      <c r="BA38" s="366"/>
      <c r="BB38" s="366"/>
      <c r="BC38" s="366"/>
      <c r="BD38" s="372"/>
      <c r="BE38" s="358">
        <f t="shared" si="9"/>
        <v>0</v>
      </c>
      <c r="BF38" s="359">
        <f t="shared" si="6"/>
        <v>0</v>
      </c>
    </row>
    <row r="39" spans="1:58" ht="24.75" collapsed="1" thickBot="1">
      <c r="A39" s="480" t="s">
        <v>141</v>
      </c>
      <c r="B39" s="463" t="s">
        <v>99</v>
      </c>
      <c r="C39" s="351">
        <f t="shared" si="10"/>
        <v>13</v>
      </c>
      <c r="D39" s="352">
        <f t="shared" si="8"/>
        <v>13</v>
      </c>
      <c r="E39" s="373">
        <v>1</v>
      </c>
      <c r="F39" s="373">
        <v>1</v>
      </c>
      <c r="G39" s="431">
        <v>1</v>
      </c>
      <c r="H39" s="414">
        <v>1</v>
      </c>
      <c r="I39" s="414">
        <v>1</v>
      </c>
      <c r="J39" s="414">
        <v>1</v>
      </c>
      <c r="K39" s="414">
        <v>1</v>
      </c>
      <c r="L39" s="414">
        <v>1</v>
      </c>
      <c r="M39" s="373">
        <v>1</v>
      </c>
      <c r="N39" s="698">
        <v>1</v>
      </c>
      <c r="O39" s="833"/>
      <c r="P39" s="833"/>
      <c r="Q39" s="833"/>
      <c r="R39" s="698">
        <v>1</v>
      </c>
      <c r="S39" s="696">
        <v>1</v>
      </c>
      <c r="T39" s="696">
        <v>1</v>
      </c>
      <c r="U39" s="683"/>
      <c r="V39" s="666"/>
      <c r="W39" s="678"/>
      <c r="X39" s="591"/>
      <c r="Y39" s="591"/>
      <c r="Z39" s="751"/>
      <c r="AA39" s="696"/>
      <c r="AB39" s="696"/>
      <c r="AC39" s="696"/>
      <c r="AD39" s="696"/>
      <c r="AE39" s="696"/>
      <c r="AF39" s="696"/>
      <c r="AG39" s="696"/>
      <c r="AH39" s="541"/>
      <c r="AI39" s="541"/>
      <c r="AJ39" s="541"/>
      <c r="AK39" s="696"/>
      <c r="AL39" s="696"/>
      <c r="AM39" s="696"/>
      <c r="AN39" s="696"/>
      <c r="AO39" s="696"/>
      <c r="AP39" s="696"/>
      <c r="AQ39" s="375"/>
      <c r="AR39" s="377"/>
      <c r="AS39" s="377"/>
      <c r="AT39" s="440"/>
      <c r="AU39" s="541"/>
      <c r="AV39" s="541"/>
      <c r="AW39" s="541"/>
      <c r="AX39" s="541"/>
      <c r="AY39" s="366"/>
      <c r="AZ39" s="366"/>
      <c r="BA39" s="366"/>
      <c r="BB39" s="366"/>
      <c r="BC39" s="366"/>
      <c r="BD39" s="372"/>
      <c r="BE39" s="358">
        <f t="shared" si="9"/>
        <v>0</v>
      </c>
      <c r="BF39" s="359">
        <f t="shared" si="6"/>
        <v>13</v>
      </c>
    </row>
    <row r="40" spans="1:58" ht="12.75" thickBot="1">
      <c r="A40" s="479" t="s">
        <v>142</v>
      </c>
      <c r="B40" s="463" t="s">
        <v>100</v>
      </c>
      <c r="C40" s="351">
        <f t="shared" si="10"/>
        <v>13</v>
      </c>
      <c r="D40" s="352">
        <f t="shared" si="8"/>
        <v>13</v>
      </c>
      <c r="E40" s="373">
        <v>1</v>
      </c>
      <c r="F40" s="373">
        <v>1</v>
      </c>
      <c r="G40" s="431">
        <v>1</v>
      </c>
      <c r="H40" s="414">
        <v>1</v>
      </c>
      <c r="I40" s="414">
        <v>1</v>
      </c>
      <c r="J40" s="414">
        <v>1</v>
      </c>
      <c r="K40" s="414">
        <v>1</v>
      </c>
      <c r="L40" s="414">
        <v>1</v>
      </c>
      <c r="M40" s="373">
        <v>1</v>
      </c>
      <c r="N40" s="698">
        <v>1</v>
      </c>
      <c r="O40" s="833"/>
      <c r="P40" s="833"/>
      <c r="Q40" s="833"/>
      <c r="R40" s="698">
        <v>1</v>
      </c>
      <c r="S40" s="696">
        <v>1</v>
      </c>
      <c r="T40" s="627">
        <v>1</v>
      </c>
      <c r="U40" s="683" t="s">
        <v>413</v>
      </c>
      <c r="V40" s="666"/>
      <c r="W40" s="612"/>
      <c r="X40" s="591"/>
      <c r="Y40" s="591"/>
      <c r="Z40" s="751"/>
      <c r="AA40" s="696"/>
      <c r="AB40" s="696"/>
      <c r="AC40" s="696"/>
      <c r="AD40" s="696"/>
      <c r="AE40" s="696"/>
      <c r="AF40" s="696"/>
      <c r="AG40" s="696"/>
      <c r="AH40" s="541"/>
      <c r="AI40" s="541"/>
      <c r="AJ40" s="541"/>
      <c r="AK40" s="696"/>
      <c r="AL40" s="696"/>
      <c r="AM40" s="696"/>
      <c r="AN40" s="696"/>
      <c r="AO40" s="696"/>
      <c r="AP40" s="696"/>
      <c r="AQ40" s="375"/>
      <c r="AR40" s="377"/>
      <c r="AS40" s="377"/>
      <c r="AT40" s="440"/>
      <c r="AU40" s="541"/>
      <c r="AV40" s="541"/>
      <c r="AW40" s="541"/>
      <c r="AX40" s="541"/>
      <c r="AY40" s="366"/>
      <c r="AZ40" s="366"/>
      <c r="BA40" s="366"/>
      <c r="BB40" s="366"/>
      <c r="BC40" s="366"/>
      <c r="BD40" s="372"/>
      <c r="BE40" s="358">
        <f t="shared" si="9"/>
        <v>0</v>
      </c>
      <c r="BF40" s="359">
        <f t="shared" si="6"/>
        <v>13</v>
      </c>
    </row>
    <row r="41" spans="1:58" ht="24.75" thickBot="1">
      <c r="A41" s="480" t="s">
        <v>210</v>
      </c>
      <c r="B41" s="463" t="s">
        <v>168</v>
      </c>
      <c r="C41" s="351">
        <f t="shared" si="10"/>
        <v>44</v>
      </c>
      <c r="D41" s="352">
        <f t="shared" si="8"/>
        <v>26</v>
      </c>
      <c r="E41" s="373">
        <v>2</v>
      </c>
      <c r="F41" s="373">
        <v>2</v>
      </c>
      <c r="G41" s="431">
        <v>2</v>
      </c>
      <c r="H41" s="414">
        <v>2</v>
      </c>
      <c r="I41" s="414">
        <v>2</v>
      </c>
      <c r="J41" s="414">
        <v>2</v>
      </c>
      <c r="K41" s="414">
        <v>2</v>
      </c>
      <c r="L41" s="414">
        <v>2</v>
      </c>
      <c r="M41" s="373">
        <v>2</v>
      </c>
      <c r="N41" s="698">
        <v>2</v>
      </c>
      <c r="O41" s="833"/>
      <c r="P41" s="833"/>
      <c r="Q41" s="833"/>
      <c r="R41" s="698">
        <v>2</v>
      </c>
      <c r="S41" s="696">
        <v>2</v>
      </c>
      <c r="T41" s="696">
        <v>2</v>
      </c>
      <c r="U41" s="683"/>
      <c r="V41" s="666"/>
      <c r="W41" s="612"/>
      <c r="X41" s="376">
        <v>1</v>
      </c>
      <c r="Y41" s="376">
        <v>1</v>
      </c>
      <c r="Z41" s="696">
        <v>1</v>
      </c>
      <c r="AA41" s="696">
        <v>1</v>
      </c>
      <c r="AB41" s="696">
        <v>1</v>
      </c>
      <c r="AC41" s="696">
        <v>1</v>
      </c>
      <c r="AD41" s="696">
        <v>1</v>
      </c>
      <c r="AE41" s="696">
        <v>1</v>
      </c>
      <c r="AF41" s="696">
        <v>1</v>
      </c>
      <c r="AG41" s="696">
        <v>1</v>
      </c>
      <c r="AH41" s="541"/>
      <c r="AI41" s="541"/>
      <c r="AJ41" s="541"/>
      <c r="AK41" s="696">
        <v>1</v>
      </c>
      <c r="AL41" s="696">
        <v>1</v>
      </c>
      <c r="AM41" s="696">
        <v>1</v>
      </c>
      <c r="AN41" s="696">
        <v>1</v>
      </c>
      <c r="AO41" s="696">
        <v>1</v>
      </c>
      <c r="AP41" s="696">
        <v>1</v>
      </c>
      <c r="AQ41" s="629">
        <v>2</v>
      </c>
      <c r="AR41" s="377" t="s">
        <v>415</v>
      </c>
      <c r="AS41" s="377"/>
      <c r="AT41" s="440"/>
      <c r="AU41" s="541"/>
      <c r="AV41" s="541"/>
      <c r="AW41" s="541"/>
      <c r="AX41" s="541"/>
      <c r="AY41" s="366"/>
      <c r="AZ41" s="366"/>
      <c r="BA41" s="366"/>
      <c r="BB41" s="366"/>
      <c r="BC41" s="366"/>
      <c r="BD41" s="372"/>
      <c r="BE41" s="358">
        <f t="shared" si="9"/>
        <v>18</v>
      </c>
      <c r="BF41" s="359">
        <f t="shared" si="6"/>
        <v>44</v>
      </c>
    </row>
    <row r="42" spans="1:58" ht="29.25" customHeight="1" thickBot="1">
      <c r="A42" s="479" t="s">
        <v>211</v>
      </c>
      <c r="B42" s="467" t="s">
        <v>367</v>
      </c>
      <c r="C42" s="413">
        <f t="shared" si="10"/>
        <v>0</v>
      </c>
      <c r="D42" s="352">
        <f t="shared" si="8"/>
        <v>0</v>
      </c>
      <c r="E42" s="414"/>
      <c r="F42" s="376"/>
      <c r="G42" s="375"/>
      <c r="H42" s="414"/>
      <c r="I42" s="376"/>
      <c r="J42" s="376"/>
      <c r="K42" s="376"/>
      <c r="L42" s="376"/>
      <c r="M42" s="376"/>
      <c r="N42" s="376"/>
      <c r="O42" s="833"/>
      <c r="P42" s="833"/>
      <c r="Q42" s="833"/>
      <c r="R42" s="414"/>
      <c r="S42" s="376"/>
      <c r="T42" s="376"/>
      <c r="U42" s="683"/>
      <c r="V42" s="666"/>
      <c r="W42" s="612"/>
      <c r="X42" s="376"/>
      <c r="Y42" s="376"/>
      <c r="Z42" s="376"/>
      <c r="AA42" s="376"/>
      <c r="AB42" s="376"/>
      <c r="AC42" s="376"/>
      <c r="AD42" s="376"/>
      <c r="AE42" s="376"/>
      <c r="AF42" s="376"/>
      <c r="AG42" s="376"/>
      <c r="AH42" s="541"/>
      <c r="AI42" s="541"/>
      <c r="AJ42" s="541"/>
      <c r="AK42" s="376"/>
      <c r="AL42" s="376"/>
      <c r="AM42" s="376"/>
      <c r="AN42" s="376"/>
      <c r="AO42" s="696"/>
      <c r="AP42" s="696"/>
      <c r="AQ42" s="375"/>
      <c r="AR42" s="377"/>
      <c r="AS42" s="377"/>
      <c r="AT42" s="440"/>
      <c r="AU42" s="541"/>
      <c r="AV42" s="541"/>
      <c r="AW42" s="541"/>
      <c r="AX42" s="541"/>
      <c r="AY42" s="366"/>
      <c r="AZ42" s="366"/>
      <c r="BA42" s="366"/>
      <c r="BB42" s="366"/>
      <c r="BC42" s="366"/>
      <c r="BD42" s="372"/>
      <c r="BE42" s="358">
        <f t="shared" si="9"/>
        <v>0</v>
      </c>
      <c r="BF42" s="359">
        <f t="shared" si="6"/>
        <v>0</v>
      </c>
    </row>
    <row r="43" spans="1:58" ht="24.75" thickBot="1">
      <c r="A43" s="480" t="s">
        <v>177</v>
      </c>
      <c r="B43" s="467" t="s">
        <v>345</v>
      </c>
      <c r="C43" s="413">
        <f t="shared" si="10"/>
        <v>0</v>
      </c>
      <c r="D43" s="352">
        <f t="shared" si="8"/>
        <v>0</v>
      </c>
      <c r="E43" s="414"/>
      <c r="F43" s="376"/>
      <c r="G43" s="375"/>
      <c r="H43" s="414"/>
      <c r="I43" s="376"/>
      <c r="J43" s="376"/>
      <c r="K43" s="376"/>
      <c r="L43" s="376"/>
      <c r="M43" s="376"/>
      <c r="N43" s="376"/>
      <c r="O43" s="833"/>
      <c r="P43" s="833"/>
      <c r="Q43" s="833"/>
      <c r="R43" s="414"/>
      <c r="S43" s="376"/>
      <c r="T43" s="376"/>
      <c r="U43" s="683"/>
      <c r="V43" s="666"/>
      <c r="W43" s="612"/>
      <c r="X43" s="376"/>
      <c r="Y43" s="376"/>
      <c r="Z43" s="376"/>
      <c r="AA43" s="376"/>
      <c r="AB43" s="376"/>
      <c r="AC43" s="376"/>
      <c r="AD43" s="376"/>
      <c r="AE43" s="376"/>
      <c r="AF43" s="376"/>
      <c r="AG43" s="376"/>
      <c r="AH43" s="541"/>
      <c r="AI43" s="541"/>
      <c r="AJ43" s="541"/>
      <c r="AK43" s="376"/>
      <c r="AL43" s="376"/>
      <c r="AM43" s="376"/>
      <c r="AN43" s="376"/>
      <c r="AO43" s="696"/>
      <c r="AP43" s="696"/>
      <c r="AQ43" s="375"/>
      <c r="AR43" s="377"/>
      <c r="AS43" s="377"/>
      <c r="AT43" s="440"/>
      <c r="AU43" s="541"/>
      <c r="AV43" s="541"/>
      <c r="AW43" s="541"/>
      <c r="AX43" s="541"/>
      <c r="AY43" s="366"/>
      <c r="AZ43" s="366"/>
      <c r="BA43" s="366"/>
      <c r="BB43" s="366"/>
      <c r="BC43" s="366"/>
      <c r="BD43" s="372"/>
      <c r="BE43" s="358">
        <f t="shared" si="9"/>
        <v>0</v>
      </c>
      <c r="BF43" s="359"/>
    </row>
    <row r="44" spans="1:58" ht="36.75" thickBot="1">
      <c r="A44" s="861" t="s">
        <v>178</v>
      </c>
      <c r="B44" s="864" t="s">
        <v>446</v>
      </c>
      <c r="C44" s="351">
        <f t="shared" si="10"/>
        <v>43</v>
      </c>
      <c r="D44" s="352">
        <f t="shared" si="8"/>
        <v>26</v>
      </c>
      <c r="E44" s="414">
        <v>2</v>
      </c>
      <c r="F44" s="414">
        <v>2</v>
      </c>
      <c r="G44" s="431">
        <v>2</v>
      </c>
      <c r="H44" s="414">
        <v>2</v>
      </c>
      <c r="I44" s="414">
        <v>2</v>
      </c>
      <c r="J44" s="414">
        <v>2</v>
      </c>
      <c r="K44" s="414">
        <v>2</v>
      </c>
      <c r="L44" s="414">
        <v>2</v>
      </c>
      <c r="M44" s="414">
        <v>2</v>
      </c>
      <c r="N44" s="414">
        <v>2</v>
      </c>
      <c r="O44" s="833"/>
      <c r="P44" s="833"/>
      <c r="Q44" s="833"/>
      <c r="R44" s="414">
        <v>2</v>
      </c>
      <c r="S44" s="376">
        <v>2</v>
      </c>
      <c r="T44" s="376">
        <v>2</v>
      </c>
      <c r="U44" s="683"/>
      <c r="V44" s="666"/>
      <c r="W44" s="612"/>
      <c r="X44" s="376">
        <v>1</v>
      </c>
      <c r="Y44" s="376">
        <v>1</v>
      </c>
      <c r="Z44" s="376">
        <v>1</v>
      </c>
      <c r="AA44" s="376">
        <v>1</v>
      </c>
      <c r="AB44" s="376">
        <v>1</v>
      </c>
      <c r="AC44" s="376">
        <v>1</v>
      </c>
      <c r="AD44" s="376">
        <v>1</v>
      </c>
      <c r="AE44" s="376">
        <v>1</v>
      </c>
      <c r="AF44" s="376">
        <v>1</v>
      </c>
      <c r="AG44" s="376">
        <v>1</v>
      </c>
      <c r="AH44" s="541"/>
      <c r="AI44" s="541"/>
      <c r="AJ44" s="541"/>
      <c r="AK44" s="376">
        <v>1</v>
      </c>
      <c r="AL44" s="376">
        <v>1</v>
      </c>
      <c r="AM44" s="376">
        <v>1</v>
      </c>
      <c r="AN44" s="376">
        <v>1</v>
      </c>
      <c r="AO44" s="376">
        <v>1</v>
      </c>
      <c r="AP44" s="376">
        <v>1</v>
      </c>
      <c r="AQ44" s="629">
        <v>1</v>
      </c>
      <c r="AR44" s="377" t="s">
        <v>415</v>
      </c>
      <c r="AS44" s="377"/>
      <c r="AT44" s="440"/>
      <c r="AU44" s="541"/>
      <c r="AV44" s="541"/>
      <c r="AW44" s="541"/>
      <c r="AX44" s="541"/>
      <c r="AY44" s="366"/>
      <c r="AZ44" s="366"/>
      <c r="BA44" s="366"/>
      <c r="BB44" s="366"/>
      <c r="BC44" s="366"/>
      <c r="BD44" s="372"/>
      <c r="BE44" s="358">
        <f t="shared" si="9"/>
        <v>17</v>
      </c>
      <c r="BF44" s="359">
        <f t="shared" si="6"/>
        <v>43</v>
      </c>
    </row>
    <row r="45" spans="1:58" ht="26.25" customHeight="1" thickBot="1">
      <c r="A45" s="863" t="s">
        <v>180</v>
      </c>
      <c r="B45" s="864" t="s">
        <v>447</v>
      </c>
      <c r="C45" s="351">
        <f t="shared" si="10"/>
        <v>45</v>
      </c>
      <c r="D45" s="352">
        <f t="shared" si="8"/>
        <v>0</v>
      </c>
      <c r="E45" s="414"/>
      <c r="F45" s="376"/>
      <c r="G45" s="375"/>
      <c r="H45" s="414"/>
      <c r="I45" s="376"/>
      <c r="J45" s="376"/>
      <c r="K45" s="376"/>
      <c r="L45" s="376"/>
      <c r="M45" s="376"/>
      <c r="N45" s="376"/>
      <c r="O45" s="833"/>
      <c r="P45" s="833"/>
      <c r="Q45" s="833"/>
      <c r="R45" s="414"/>
      <c r="S45" s="376"/>
      <c r="T45" s="376"/>
      <c r="U45" s="683"/>
      <c r="V45" s="666"/>
      <c r="W45" s="612"/>
      <c r="X45" s="858">
        <v>3</v>
      </c>
      <c r="Y45" s="858">
        <v>3</v>
      </c>
      <c r="Z45" s="858">
        <v>3</v>
      </c>
      <c r="AA45" s="858">
        <v>3</v>
      </c>
      <c r="AB45" s="858">
        <v>3</v>
      </c>
      <c r="AC45" s="858">
        <v>3</v>
      </c>
      <c r="AD45" s="858">
        <v>3</v>
      </c>
      <c r="AE45" s="858">
        <v>3</v>
      </c>
      <c r="AF45" s="858">
        <v>3</v>
      </c>
      <c r="AG45" s="858">
        <v>3</v>
      </c>
      <c r="AH45" s="859"/>
      <c r="AI45" s="859"/>
      <c r="AJ45" s="859"/>
      <c r="AK45" s="858">
        <v>3</v>
      </c>
      <c r="AL45" s="858">
        <v>3</v>
      </c>
      <c r="AM45" s="858">
        <v>3</v>
      </c>
      <c r="AN45" s="858">
        <v>3</v>
      </c>
      <c r="AO45" s="860">
        <v>3</v>
      </c>
      <c r="AP45" s="696"/>
      <c r="AQ45" s="375"/>
      <c r="AR45" s="377"/>
      <c r="AS45" s="377"/>
      <c r="AT45" s="440"/>
      <c r="AU45" s="541"/>
      <c r="AV45" s="541"/>
      <c r="AW45" s="541"/>
      <c r="AX45" s="541"/>
      <c r="AY45" s="366"/>
      <c r="AZ45" s="366"/>
      <c r="BA45" s="366"/>
      <c r="BB45" s="366"/>
      <c r="BC45" s="366"/>
      <c r="BD45" s="372"/>
      <c r="BE45" s="855">
        <v>45</v>
      </c>
      <c r="BF45" s="359">
        <f t="shared" si="6"/>
        <v>45</v>
      </c>
    </row>
    <row r="46" spans="1:58" ht="14.25" customHeight="1" thickBot="1">
      <c r="A46" s="479" t="s">
        <v>184</v>
      </c>
      <c r="B46" s="468" t="s">
        <v>233</v>
      </c>
      <c r="C46" s="351">
        <f t="shared" si="10"/>
        <v>0</v>
      </c>
      <c r="D46" s="352">
        <f t="shared" si="8"/>
        <v>0</v>
      </c>
      <c r="E46" s="381"/>
      <c r="F46" s="382"/>
      <c r="G46" s="383"/>
      <c r="H46" s="417"/>
      <c r="I46" s="384"/>
      <c r="J46" s="384"/>
      <c r="K46" s="384"/>
      <c r="L46" s="384"/>
      <c r="M46" s="382"/>
      <c r="N46" s="744"/>
      <c r="O46" s="833"/>
      <c r="P46" s="833"/>
      <c r="Q46" s="833"/>
      <c r="R46" s="780"/>
      <c r="S46" s="744"/>
      <c r="T46" s="744"/>
      <c r="U46" s="834"/>
      <c r="V46" s="684"/>
      <c r="W46" s="681"/>
      <c r="X46" s="384"/>
      <c r="Y46" s="384"/>
      <c r="Z46" s="744"/>
      <c r="AA46" s="744"/>
      <c r="AB46" s="744"/>
      <c r="AC46" s="744"/>
      <c r="AD46" s="744"/>
      <c r="AE46" s="744"/>
      <c r="AF46" s="744"/>
      <c r="AG46" s="744"/>
      <c r="AH46" s="544"/>
      <c r="AI46" s="544"/>
      <c r="AJ46" s="544"/>
      <c r="AK46" s="744"/>
      <c r="AL46" s="744"/>
      <c r="AM46" s="744"/>
      <c r="AN46" s="744"/>
      <c r="AO46" s="744"/>
      <c r="AP46" s="744"/>
      <c r="AQ46" s="383"/>
      <c r="AR46" s="385"/>
      <c r="AS46" s="385"/>
      <c r="AT46" s="443"/>
      <c r="AU46" s="544"/>
      <c r="AV46" s="544"/>
      <c r="AW46" s="544"/>
      <c r="AX46" s="544"/>
      <c r="AY46" s="387"/>
      <c r="AZ46" s="387"/>
      <c r="BA46" s="387"/>
      <c r="BB46" s="387"/>
      <c r="BC46" s="387"/>
      <c r="BD46" s="389"/>
      <c r="BE46" s="358">
        <v>0</v>
      </c>
      <c r="BF46" s="359">
        <f t="shared" si="6"/>
        <v>0</v>
      </c>
    </row>
    <row r="47" spans="1:58" ht="33" customHeight="1" thickBot="1">
      <c r="A47" s="861" t="s">
        <v>393</v>
      </c>
      <c r="B47" s="862" t="s">
        <v>448</v>
      </c>
      <c r="C47" s="351">
        <f t="shared" si="10"/>
        <v>0</v>
      </c>
      <c r="D47" s="352">
        <f t="shared" si="8"/>
        <v>0</v>
      </c>
      <c r="E47" s="529"/>
      <c r="F47" s="530"/>
      <c r="G47" s="531"/>
      <c r="H47" s="537"/>
      <c r="I47" s="532"/>
      <c r="J47" s="532"/>
      <c r="K47" s="532"/>
      <c r="L47" s="532"/>
      <c r="M47" s="530"/>
      <c r="N47" s="749"/>
      <c r="O47" s="833"/>
      <c r="P47" s="833"/>
      <c r="Q47" s="833"/>
      <c r="R47" s="782"/>
      <c r="S47" s="749"/>
      <c r="T47" s="737"/>
      <c r="U47" s="845"/>
      <c r="V47" s="669"/>
      <c r="W47" s="682"/>
      <c r="X47" s="532"/>
      <c r="Y47" s="532"/>
      <c r="Z47" s="532"/>
      <c r="AA47" s="532"/>
      <c r="AB47" s="532"/>
      <c r="AC47" s="532"/>
      <c r="AD47" s="532"/>
      <c r="AE47" s="532"/>
      <c r="AF47" s="532"/>
      <c r="AG47" s="532"/>
      <c r="AH47" s="546"/>
      <c r="AI47" s="546"/>
      <c r="AJ47" s="546"/>
      <c r="AK47" s="749"/>
      <c r="AL47" s="749"/>
      <c r="AM47" s="749"/>
      <c r="AN47" s="749"/>
      <c r="AO47" s="749"/>
      <c r="AP47" s="749"/>
      <c r="AQ47" s="655"/>
      <c r="AR47" s="533" t="s">
        <v>413</v>
      </c>
      <c r="AS47" s="533"/>
      <c r="AT47" s="548"/>
      <c r="AU47" s="546"/>
      <c r="AV47" s="546"/>
      <c r="AW47" s="546"/>
      <c r="AX47" s="546"/>
      <c r="AY47" s="535"/>
      <c r="AZ47" s="535"/>
      <c r="BA47" s="535"/>
      <c r="BB47" s="535"/>
      <c r="BC47" s="535"/>
      <c r="BD47" s="539"/>
      <c r="BE47" s="358">
        <f t="shared" si="9"/>
        <v>0</v>
      </c>
      <c r="BF47" s="359">
        <f t="shared" si="6"/>
        <v>0</v>
      </c>
    </row>
    <row r="48" spans="1:58" ht="24.75" thickBot="1">
      <c r="A48" s="479" t="s">
        <v>394</v>
      </c>
      <c r="B48" s="475" t="s">
        <v>392</v>
      </c>
      <c r="C48" s="351">
        <f t="shared" si="10"/>
        <v>45</v>
      </c>
      <c r="D48" s="352">
        <f t="shared" si="8"/>
        <v>0</v>
      </c>
      <c r="E48" s="529"/>
      <c r="F48" s="530"/>
      <c r="G48" s="531"/>
      <c r="H48" s="537"/>
      <c r="I48" s="532"/>
      <c r="J48" s="532"/>
      <c r="K48" s="532"/>
      <c r="L48" s="532"/>
      <c r="M48" s="530"/>
      <c r="N48" s="749"/>
      <c r="O48" s="833"/>
      <c r="P48" s="833"/>
      <c r="Q48" s="833"/>
      <c r="R48" s="782"/>
      <c r="S48" s="749"/>
      <c r="T48" s="749"/>
      <c r="U48" s="842"/>
      <c r="V48" s="844"/>
      <c r="W48" s="682"/>
      <c r="X48" s="532">
        <v>3</v>
      </c>
      <c r="Y48" s="532">
        <v>3</v>
      </c>
      <c r="Z48" s="749">
        <v>3</v>
      </c>
      <c r="AA48" s="749">
        <v>3</v>
      </c>
      <c r="AB48" s="749">
        <v>3</v>
      </c>
      <c r="AC48" s="749">
        <v>3</v>
      </c>
      <c r="AD48" s="749">
        <v>3</v>
      </c>
      <c r="AE48" s="749">
        <v>3</v>
      </c>
      <c r="AF48" s="749">
        <v>3</v>
      </c>
      <c r="AG48" s="749">
        <v>3</v>
      </c>
      <c r="AH48" s="546"/>
      <c r="AI48" s="546"/>
      <c r="AJ48" s="546"/>
      <c r="AK48" s="749">
        <v>3</v>
      </c>
      <c r="AL48" s="749">
        <v>3</v>
      </c>
      <c r="AM48" s="749">
        <v>3</v>
      </c>
      <c r="AN48" s="749">
        <v>3</v>
      </c>
      <c r="AO48" s="749">
        <v>3</v>
      </c>
      <c r="AP48" s="749"/>
      <c r="AQ48" s="655"/>
      <c r="AR48" s="533" t="s">
        <v>423</v>
      </c>
      <c r="AS48" s="533"/>
      <c r="AT48" s="548"/>
      <c r="AU48" s="546"/>
      <c r="AV48" s="546"/>
      <c r="AW48" s="546"/>
      <c r="AX48" s="546"/>
      <c r="AY48" s="535"/>
      <c r="AZ48" s="535"/>
      <c r="BA48" s="535"/>
      <c r="BB48" s="535"/>
      <c r="BC48" s="535"/>
      <c r="BD48" s="539"/>
      <c r="BE48" s="358">
        <f t="shared" si="9"/>
        <v>45</v>
      </c>
      <c r="BF48" s="359">
        <f t="shared" si="6"/>
        <v>45</v>
      </c>
    </row>
    <row r="49" spans="1:58" ht="12.75" thickBot="1">
      <c r="A49" s="485" t="s">
        <v>101</v>
      </c>
      <c r="B49" s="465" t="s">
        <v>102</v>
      </c>
      <c r="C49" s="351">
        <f t="shared" si="10"/>
        <v>0</v>
      </c>
      <c r="D49" s="352">
        <f t="shared" si="8"/>
        <v>0</v>
      </c>
      <c r="E49" s="353"/>
      <c r="F49" s="390"/>
      <c r="G49" s="391"/>
      <c r="H49" s="354"/>
      <c r="I49" s="392"/>
      <c r="J49" s="767"/>
      <c r="K49" s="354"/>
      <c r="L49" s="392"/>
      <c r="M49" s="390"/>
      <c r="N49" s="737"/>
      <c r="O49" s="833"/>
      <c r="P49" s="833"/>
      <c r="Q49" s="833"/>
      <c r="R49" s="778"/>
      <c r="S49" s="737"/>
      <c r="T49" s="737"/>
      <c r="U49" s="842"/>
      <c r="V49" s="844"/>
      <c r="W49" s="355"/>
      <c r="X49" s="392"/>
      <c r="Y49" s="392"/>
      <c r="Z49" s="737"/>
      <c r="AA49" s="737"/>
      <c r="AB49" s="392"/>
      <c r="AC49" s="392"/>
      <c r="AD49" s="392"/>
      <c r="AE49" s="392"/>
      <c r="AF49" s="392"/>
      <c r="AG49" s="392"/>
      <c r="AH49" s="542"/>
      <c r="AI49" s="542"/>
      <c r="AJ49" s="542"/>
      <c r="AK49" s="392"/>
      <c r="AL49" s="737"/>
      <c r="AM49" s="737"/>
      <c r="AN49" s="737"/>
      <c r="AO49" s="737"/>
      <c r="AP49" s="737"/>
      <c r="AQ49" s="391"/>
      <c r="AR49" s="393"/>
      <c r="AS49" s="393"/>
      <c r="AT49" s="445"/>
      <c r="AU49" s="542"/>
      <c r="AV49" s="542"/>
      <c r="AW49" s="542"/>
      <c r="AX49" s="542"/>
      <c r="AY49" s="356"/>
      <c r="AZ49" s="356"/>
      <c r="BA49" s="356"/>
      <c r="BB49" s="356"/>
      <c r="BC49" s="356"/>
      <c r="BD49" s="357"/>
      <c r="BE49" s="358">
        <f t="shared" si="9"/>
        <v>0</v>
      </c>
      <c r="BF49" s="359">
        <f t="shared" si="6"/>
        <v>0</v>
      </c>
    </row>
    <row r="50" spans="1:58" ht="48.75" hidden="1" outlineLevel="1" thickBot="1">
      <c r="A50" s="487" t="s">
        <v>161</v>
      </c>
      <c r="B50" s="469" t="s">
        <v>347</v>
      </c>
      <c r="C50" s="415">
        <f t="shared" si="10"/>
        <v>0</v>
      </c>
      <c r="D50" s="352">
        <f t="shared" si="8"/>
        <v>0</v>
      </c>
      <c r="E50" s="416"/>
      <c r="F50" s="403"/>
      <c r="G50" s="419"/>
      <c r="H50" s="416"/>
      <c r="I50" s="403"/>
      <c r="J50" s="768"/>
      <c r="K50" s="416"/>
      <c r="L50" s="403"/>
      <c r="M50" s="403"/>
      <c r="N50" s="403"/>
      <c r="O50" s="833"/>
      <c r="P50" s="833"/>
      <c r="Q50" s="833"/>
      <c r="R50" s="416"/>
      <c r="S50" s="403"/>
      <c r="T50" s="403"/>
      <c r="U50" s="835"/>
      <c r="V50" s="667"/>
      <c r="W50" s="680"/>
      <c r="X50" s="403"/>
      <c r="Y50" s="403"/>
      <c r="Z50" s="403"/>
      <c r="AA50" s="403"/>
      <c r="AB50" s="403"/>
      <c r="AC50" s="403"/>
      <c r="AD50" s="403"/>
      <c r="AE50" s="403"/>
      <c r="AF50" s="403"/>
      <c r="AG50" s="403"/>
      <c r="AH50" s="543"/>
      <c r="AI50" s="543"/>
      <c r="AJ50" s="543"/>
      <c r="AK50" s="403"/>
      <c r="AL50" s="403"/>
      <c r="AM50" s="403"/>
      <c r="AN50" s="403"/>
      <c r="AO50" s="738"/>
      <c r="AP50" s="738"/>
      <c r="AQ50" s="419"/>
      <c r="AR50" s="400"/>
      <c r="AS50" s="400"/>
      <c r="AT50" s="449"/>
      <c r="AU50" s="543"/>
      <c r="AV50" s="543"/>
      <c r="AW50" s="543"/>
      <c r="AX50" s="543"/>
      <c r="AY50" s="402"/>
      <c r="AZ50" s="402"/>
      <c r="BA50" s="402"/>
      <c r="BB50" s="402"/>
      <c r="BC50" s="402"/>
      <c r="BD50" s="405"/>
      <c r="BE50" s="358">
        <f t="shared" si="9"/>
        <v>0</v>
      </c>
      <c r="BF50" s="406">
        <f t="shared" si="6"/>
        <v>0</v>
      </c>
    </row>
    <row r="51" spans="1:58" ht="24.75" hidden="1" outlineLevel="1" thickBot="1">
      <c r="A51" s="479" t="s">
        <v>104</v>
      </c>
      <c r="B51" s="470" t="s">
        <v>105</v>
      </c>
      <c r="C51" s="413">
        <f t="shared" si="10"/>
        <v>0</v>
      </c>
      <c r="D51" s="352">
        <f t="shared" si="8"/>
        <v>0</v>
      </c>
      <c r="E51" s="414"/>
      <c r="F51" s="376"/>
      <c r="G51" s="375"/>
      <c r="H51" s="414"/>
      <c r="I51" s="376"/>
      <c r="J51" s="763"/>
      <c r="K51" s="414"/>
      <c r="L51" s="376"/>
      <c r="M51" s="376"/>
      <c r="N51" s="376"/>
      <c r="O51" s="833"/>
      <c r="P51" s="833"/>
      <c r="Q51" s="833"/>
      <c r="R51" s="414"/>
      <c r="S51" s="376"/>
      <c r="T51" s="376"/>
      <c r="U51" s="683"/>
      <c r="V51" s="666"/>
      <c r="W51" s="612"/>
      <c r="X51" s="376"/>
      <c r="Y51" s="376"/>
      <c r="Z51" s="376"/>
      <c r="AA51" s="376"/>
      <c r="AB51" s="376"/>
      <c r="AC51" s="376"/>
      <c r="AD51" s="376"/>
      <c r="AE51" s="376"/>
      <c r="AF51" s="376"/>
      <c r="AG51" s="376"/>
      <c r="AH51" s="541"/>
      <c r="AI51" s="541"/>
      <c r="AJ51" s="541"/>
      <c r="AK51" s="376"/>
      <c r="AL51" s="376"/>
      <c r="AM51" s="376"/>
      <c r="AN51" s="696"/>
      <c r="AO51" s="696"/>
      <c r="AP51" s="696"/>
      <c r="AQ51" s="375"/>
      <c r="AR51" s="377"/>
      <c r="AS51" s="377"/>
      <c r="AT51" s="440"/>
      <c r="AU51" s="541"/>
      <c r="AV51" s="541"/>
      <c r="AW51" s="541"/>
      <c r="AX51" s="541"/>
      <c r="AY51" s="366"/>
      <c r="AZ51" s="366"/>
      <c r="BA51" s="366"/>
      <c r="BB51" s="366"/>
      <c r="BC51" s="366"/>
      <c r="BD51" s="372"/>
      <c r="BE51" s="358">
        <f t="shared" si="9"/>
        <v>0</v>
      </c>
      <c r="BF51" s="359">
        <f t="shared" si="6"/>
        <v>0</v>
      </c>
    </row>
    <row r="52" spans="1:58" ht="60.75" hidden="1" outlineLevel="1" thickBot="1">
      <c r="A52" s="479" t="s">
        <v>135</v>
      </c>
      <c r="B52" s="471" t="s">
        <v>196</v>
      </c>
      <c r="C52" s="351">
        <f t="shared" si="10"/>
        <v>0</v>
      </c>
      <c r="D52" s="352">
        <f t="shared" si="8"/>
        <v>0</v>
      </c>
      <c r="E52" s="373"/>
      <c r="F52" s="374"/>
      <c r="G52" s="375"/>
      <c r="H52" s="414"/>
      <c r="I52" s="376"/>
      <c r="J52" s="763"/>
      <c r="K52" s="414"/>
      <c r="L52" s="376"/>
      <c r="M52" s="374"/>
      <c r="N52" s="696"/>
      <c r="O52" s="833"/>
      <c r="P52" s="833"/>
      <c r="Q52" s="833"/>
      <c r="R52" s="698"/>
      <c r="S52" s="696"/>
      <c r="T52" s="696"/>
      <c r="U52" s="683"/>
      <c r="V52" s="666"/>
      <c r="W52" s="612"/>
      <c r="X52" s="376"/>
      <c r="Y52" s="376"/>
      <c r="Z52" s="696"/>
      <c r="AA52" s="696"/>
      <c r="AB52" s="696"/>
      <c r="AC52" s="696"/>
      <c r="AD52" s="696"/>
      <c r="AE52" s="696"/>
      <c r="AF52" s="696"/>
      <c r="AG52" s="696"/>
      <c r="AH52" s="541"/>
      <c r="AI52" s="541"/>
      <c r="AJ52" s="541"/>
      <c r="AK52" s="696"/>
      <c r="AL52" s="696"/>
      <c r="AM52" s="696"/>
      <c r="AN52" s="696"/>
      <c r="AO52" s="696"/>
      <c r="AP52" s="696"/>
      <c r="AQ52" s="375"/>
      <c r="AR52" s="377"/>
      <c r="AS52" s="377"/>
      <c r="AT52" s="440"/>
      <c r="AU52" s="541"/>
      <c r="AV52" s="541"/>
      <c r="AW52" s="541"/>
      <c r="AX52" s="541"/>
      <c r="AY52" s="366"/>
      <c r="AZ52" s="366"/>
      <c r="BA52" s="366"/>
      <c r="BB52" s="366"/>
      <c r="BC52" s="366"/>
      <c r="BD52" s="372"/>
      <c r="BE52" s="358">
        <f t="shared" si="9"/>
        <v>0</v>
      </c>
      <c r="BF52" s="359">
        <f t="shared" si="6"/>
        <v>0</v>
      </c>
    </row>
    <row r="53" spans="1:58" ht="42" hidden="1" customHeight="1" outlineLevel="1" thickBot="1">
      <c r="A53" s="479" t="s">
        <v>136</v>
      </c>
      <c r="B53" s="472" t="s">
        <v>106</v>
      </c>
      <c r="C53" s="351">
        <f t="shared" si="10"/>
        <v>0</v>
      </c>
      <c r="D53" s="352">
        <f t="shared" si="8"/>
        <v>0</v>
      </c>
      <c r="E53" s="373"/>
      <c r="F53" s="373"/>
      <c r="G53" s="375"/>
      <c r="H53" s="414"/>
      <c r="I53" s="376"/>
      <c r="J53" s="763"/>
      <c r="K53" s="414"/>
      <c r="L53" s="376"/>
      <c r="M53" s="374"/>
      <c r="N53" s="696"/>
      <c r="O53" s="833"/>
      <c r="P53" s="833"/>
      <c r="Q53" s="833"/>
      <c r="R53" s="698"/>
      <c r="S53" s="696"/>
      <c r="T53" s="696"/>
      <c r="U53" s="683"/>
      <c r="V53" s="666"/>
      <c r="W53" s="612"/>
      <c r="X53" s="376"/>
      <c r="Y53" s="376"/>
      <c r="Z53" s="696"/>
      <c r="AA53" s="696"/>
      <c r="AB53" s="696"/>
      <c r="AC53" s="696"/>
      <c r="AD53" s="696"/>
      <c r="AE53" s="696"/>
      <c r="AF53" s="696"/>
      <c r="AG53" s="696"/>
      <c r="AH53" s="541"/>
      <c r="AI53" s="541"/>
      <c r="AJ53" s="541"/>
      <c r="AK53" s="696"/>
      <c r="AL53" s="696"/>
      <c r="AM53" s="696"/>
      <c r="AN53" s="696"/>
      <c r="AO53" s="696"/>
      <c r="AP53" s="696"/>
      <c r="AQ53" s="375"/>
      <c r="AR53" s="377"/>
      <c r="AS53" s="377"/>
      <c r="AT53" s="440"/>
      <c r="AU53" s="541"/>
      <c r="AV53" s="541"/>
      <c r="AW53" s="541"/>
      <c r="AX53" s="541"/>
      <c r="AY53" s="366"/>
      <c r="AZ53" s="366"/>
      <c r="BA53" s="366"/>
      <c r="BB53" s="366"/>
      <c r="BC53" s="366"/>
      <c r="BD53" s="372"/>
      <c r="BE53" s="358">
        <f t="shared" si="9"/>
        <v>0</v>
      </c>
      <c r="BF53" s="359">
        <f t="shared" si="6"/>
        <v>0</v>
      </c>
    </row>
    <row r="54" spans="1:58" ht="48.75" hidden="1" outlineLevel="1" thickBot="1">
      <c r="A54" s="553" t="s">
        <v>399</v>
      </c>
      <c r="B54" s="553" t="s">
        <v>429</v>
      </c>
      <c r="C54" s="413">
        <f t="shared" si="10"/>
        <v>0</v>
      </c>
      <c r="D54" s="352">
        <f t="shared" si="8"/>
        <v>0</v>
      </c>
      <c r="E54" s="414"/>
      <c r="F54" s="376"/>
      <c r="G54" s="375"/>
      <c r="H54" s="414"/>
      <c r="I54" s="376"/>
      <c r="J54" s="763"/>
      <c r="K54" s="414"/>
      <c r="L54" s="376"/>
      <c r="M54" s="376"/>
      <c r="N54" s="376"/>
      <c r="O54" s="833"/>
      <c r="P54" s="833"/>
      <c r="Q54" s="833"/>
      <c r="R54" s="414"/>
      <c r="S54" s="376"/>
      <c r="T54" s="376"/>
      <c r="U54" s="683"/>
      <c r="V54" s="666"/>
      <c r="W54" s="612"/>
      <c r="X54" s="376"/>
      <c r="Y54" s="376"/>
      <c r="Z54" s="376"/>
      <c r="AA54" s="376"/>
      <c r="AB54" s="376"/>
      <c r="AC54" s="376"/>
      <c r="AD54" s="376"/>
      <c r="AE54" s="376"/>
      <c r="AF54" s="376"/>
      <c r="AG54" s="376"/>
      <c r="AH54" s="541"/>
      <c r="AI54" s="541"/>
      <c r="AJ54" s="541"/>
      <c r="AK54" s="376"/>
      <c r="AL54" s="376"/>
      <c r="AM54" s="376"/>
      <c r="AN54" s="376"/>
      <c r="AO54" s="696"/>
      <c r="AP54" s="696"/>
      <c r="AQ54" s="375"/>
      <c r="AR54" s="377"/>
      <c r="AS54" s="377"/>
      <c r="AT54" s="440"/>
      <c r="AU54" s="541"/>
      <c r="AV54" s="541"/>
      <c r="AW54" s="541"/>
      <c r="AX54" s="541"/>
      <c r="AY54" s="366"/>
      <c r="AZ54" s="366"/>
      <c r="BA54" s="366"/>
      <c r="BB54" s="366"/>
      <c r="BC54" s="366"/>
      <c r="BD54" s="372"/>
      <c r="BE54" s="358">
        <f t="shared" si="9"/>
        <v>0</v>
      </c>
      <c r="BF54" s="359">
        <f t="shared" si="6"/>
        <v>0</v>
      </c>
    </row>
    <row r="55" spans="1:58" ht="72.75" hidden="1" outlineLevel="1" thickBot="1">
      <c r="A55" s="554" t="s">
        <v>400</v>
      </c>
      <c r="B55" s="553" t="s">
        <v>401</v>
      </c>
      <c r="C55" s="413">
        <f t="shared" si="10"/>
        <v>0</v>
      </c>
      <c r="D55" s="352">
        <f t="shared" si="8"/>
        <v>0</v>
      </c>
      <c r="E55" s="417"/>
      <c r="F55" s="384"/>
      <c r="G55" s="383"/>
      <c r="H55" s="417"/>
      <c r="I55" s="384"/>
      <c r="J55" s="766"/>
      <c r="K55" s="417"/>
      <c r="L55" s="384"/>
      <c r="M55" s="384"/>
      <c r="N55" s="384"/>
      <c r="O55" s="833"/>
      <c r="P55" s="833"/>
      <c r="Q55" s="833"/>
      <c r="R55" s="417"/>
      <c r="S55" s="384"/>
      <c r="T55" s="384"/>
      <c r="U55" s="840"/>
      <c r="V55" s="668"/>
      <c r="W55" s="681"/>
      <c r="X55" s="384"/>
      <c r="Y55" s="384"/>
      <c r="Z55" s="384"/>
      <c r="AA55" s="384"/>
      <c r="AB55" s="384"/>
      <c r="AC55" s="384"/>
      <c r="AD55" s="384"/>
      <c r="AE55" s="384"/>
      <c r="AF55" s="384"/>
      <c r="AG55" s="384"/>
      <c r="AH55" s="544"/>
      <c r="AI55" s="544"/>
      <c r="AJ55" s="544"/>
      <c r="AK55" s="384"/>
      <c r="AL55" s="384"/>
      <c r="AM55" s="384"/>
      <c r="AN55" s="384"/>
      <c r="AO55" s="744"/>
      <c r="AP55" s="744"/>
      <c r="AQ55" s="383"/>
      <c r="AR55" s="385"/>
      <c r="AS55" s="385"/>
      <c r="AT55" s="443"/>
      <c r="AU55" s="544"/>
      <c r="AV55" s="544"/>
      <c r="AW55" s="544"/>
      <c r="AX55" s="544"/>
      <c r="AY55" s="387"/>
      <c r="AZ55" s="387"/>
      <c r="BA55" s="387"/>
      <c r="BB55" s="387"/>
      <c r="BC55" s="387"/>
      <c r="BD55" s="389"/>
      <c r="BE55" s="358">
        <f t="shared" si="9"/>
        <v>0</v>
      </c>
      <c r="BF55" s="359">
        <f t="shared" si="6"/>
        <v>0</v>
      </c>
    </row>
    <row r="56" spans="1:58" ht="36.75" collapsed="1" thickBot="1">
      <c r="A56" s="487" t="s">
        <v>107</v>
      </c>
      <c r="B56" s="473" t="s">
        <v>108</v>
      </c>
      <c r="C56" s="418">
        <f t="shared" si="10"/>
        <v>0</v>
      </c>
      <c r="D56" s="352">
        <f t="shared" ref="D56:D81" si="11">SUM(E56:T56)</f>
        <v>0</v>
      </c>
      <c r="E56" s="416"/>
      <c r="F56" s="403"/>
      <c r="G56" s="419"/>
      <c r="H56" s="416"/>
      <c r="I56" s="403"/>
      <c r="J56" s="768"/>
      <c r="K56" s="416"/>
      <c r="L56" s="403"/>
      <c r="M56" s="403"/>
      <c r="N56" s="403"/>
      <c r="O56" s="833"/>
      <c r="P56" s="833"/>
      <c r="Q56" s="833"/>
      <c r="R56" s="416"/>
      <c r="S56" s="403"/>
      <c r="T56" s="403"/>
      <c r="U56" s="835"/>
      <c r="V56" s="667"/>
      <c r="W56" s="680"/>
      <c r="X56" s="403"/>
      <c r="Y56" s="403"/>
      <c r="Z56" s="403"/>
      <c r="AA56" s="403"/>
      <c r="AB56" s="403"/>
      <c r="AC56" s="403"/>
      <c r="AD56" s="403"/>
      <c r="AE56" s="403"/>
      <c r="AF56" s="403"/>
      <c r="AG56" s="403"/>
      <c r="AH56" s="543"/>
      <c r="AI56" s="543"/>
      <c r="AJ56" s="543"/>
      <c r="AK56" s="403"/>
      <c r="AL56" s="403"/>
      <c r="AM56" s="403"/>
      <c r="AN56" s="738"/>
      <c r="AO56" s="738"/>
      <c r="AP56" s="738"/>
      <c r="AQ56" s="419"/>
      <c r="AR56" s="400"/>
      <c r="AS56" s="400"/>
      <c r="AT56" s="453"/>
      <c r="AU56" s="836"/>
      <c r="AV56" s="543"/>
      <c r="AW56" s="836"/>
      <c r="AX56" s="836"/>
      <c r="AY56" s="412"/>
      <c r="AZ56" s="412"/>
      <c r="BA56" s="412"/>
      <c r="BB56" s="412"/>
      <c r="BC56" s="412"/>
      <c r="BD56" s="420"/>
      <c r="BE56" s="358">
        <f t="shared" si="9"/>
        <v>0</v>
      </c>
      <c r="BF56" s="421">
        <f t="shared" si="6"/>
        <v>0</v>
      </c>
    </row>
    <row r="57" spans="1:58" ht="48.75" thickBot="1">
      <c r="A57" s="479" t="s">
        <v>109</v>
      </c>
      <c r="B57" s="474" t="s">
        <v>110</v>
      </c>
      <c r="C57" s="422">
        <f t="shared" si="10"/>
        <v>43</v>
      </c>
      <c r="D57" s="352">
        <f t="shared" si="11"/>
        <v>26</v>
      </c>
      <c r="E57" s="414">
        <v>2</v>
      </c>
      <c r="F57" s="414">
        <v>2</v>
      </c>
      <c r="G57" s="431">
        <v>2</v>
      </c>
      <c r="H57" s="414">
        <v>2</v>
      </c>
      <c r="I57" s="414">
        <v>2</v>
      </c>
      <c r="J57" s="414">
        <v>2</v>
      </c>
      <c r="K57" s="414">
        <v>2</v>
      </c>
      <c r="L57" s="414">
        <v>2</v>
      </c>
      <c r="M57" s="414">
        <v>2</v>
      </c>
      <c r="N57" s="414">
        <v>2</v>
      </c>
      <c r="O57" s="833"/>
      <c r="P57" s="833"/>
      <c r="Q57" s="833"/>
      <c r="R57" s="414">
        <v>2</v>
      </c>
      <c r="S57" s="376">
        <v>2</v>
      </c>
      <c r="T57" s="376">
        <v>2</v>
      </c>
      <c r="U57" s="683"/>
      <c r="V57" s="666"/>
      <c r="W57" s="612"/>
      <c r="X57" s="376">
        <v>1</v>
      </c>
      <c r="Y57" s="376">
        <v>1</v>
      </c>
      <c r="Z57" s="376">
        <v>1</v>
      </c>
      <c r="AA57" s="376">
        <v>1</v>
      </c>
      <c r="AB57" s="376">
        <v>1</v>
      </c>
      <c r="AC57" s="376">
        <v>1</v>
      </c>
      <c r="AD57" s="376">
        <v>1</v>
      </c>
      <c r="AE57" s="376">
        <v>1</v>
      </c>
      <c r="AF57" s="376">
        <v>1</v>
      </c>
      <c r="AG57" s="376">
        <v>1</v>
      </c>
      <c r="AH57" s="541"/>
      <c r="AI57" s="541"/>
      <c r="AJ57" s="541"/>
      <c r="AK57" s="376">
        <v>1</v>
      </c>
      <c r="AL57" s="376">
        <v>1</v>
      </c>
      <c r="AM57" s="376">
        <v>1</v>
      </c>
      <c r="AN57" s="376">
        <v>1</v>
      </c>
      <c r="AO57" s="376">
        <v>1</v>
      </c>
      <c r="AP57" s="376">
        <v>1</v>
      </c>
      <c r="AQ57" s="627">
        <v>1</v>
      </c>
      <c r="AR57" s="377" t="s">
        <v>424</v>
      </c>
      <c r="AS57" s="377"/>
      <c r="AT57" s="453"/>
      <c r="AU57" s="836"/>
      <c r="AV57" s="541"/>
      <c r="AW57" s="547"/>
      <c r="AX57" s="547"/>
      <c r="AY57" s="371"/>
      <c r="AZ57" s="371"/>
      <c r="BA57" s="371"/>
      <c r="BB57" s="371"/>
      <c r="BC57" s="371"/>
      <c r="BD57" s="423"/>
      <c r="BE57" s="358">
        <f t="shared" si="9"/>
        <v>17</v>
      </c>
      <c r="BF57" s="424">
        <f t="shared" si="6"/>
        <v>43</v>
      </c>
    </row>
    <row r="58" spans="1:58" ht="36.75" thickBot="1">
      <c r="A58" s="479" t="s">
        <v>133</v>
      </c>
      <c r="B58" s="474" t="s">
        <v>111</v>
      </c>
      <c r="C58" s="422">
        <f t="shared" si="10"/>
        <v>60</v>
      </c>
      <c r="D58" s="352">
        <f t="shared" si="11"/>
        <v>26</v>
      </c>
      <c r="E58" s="414">
        <v>2</v>
      </c>
      <c r="F58" s="414">
        <v>2</v>
      </c>
      <c r="G58" s="431">
        <v>2</v>
      </c>
      <c r="H58" s="414">
        <v>2</v>
      </c>
      <c r="I58" s="414">
        <v>2</v>
      </c>
      <c r="J58" s="414">
        <v>2</v>
      </c>
      <c r="K58" s="414">
        <v>2</v>
      </c>
      <c r="L58" s="414">
        <v>2</v>
      </c>
      <c r="M58" s="414">
        <v>2</v>
      </c>
      <c r="N58" s="414">
        <v>2</v>
      </c>
      <c r="O58" s="833"/>
      <c r="P58" s="833"/>
      <c r="Q58" s="833"/>
      <c r="R58" s="414">
        <v>2</v>
      </c>
      <c r="S58" s="376">
        <v>2</v>
      </c>
      <c r="T58" s="376">
        <v>2</v>
      </c>
      <c r="U58" s="683"/>
      <c r="V58" s="666"/>
      <c r="W58" s="612"/>
      <c r="X58" s="376">
        <v>2</v>
      </c>
      <c r="Y58" s="376">
        <v>2</v>
      </c>
      <c r="Z58" s="376">
        <v>2</v>
      </c>
      <c r="AA58" s="376">
        <v>2</v>
      </c>
      <c r="AB58" s="376">
        <v>2</v>
      </c>
      <c r="AC58" s="376">
        <v>2</v>
      </c>
      <c r="AD58" s="376">
        <v>2</v>
      </c>
      <c r="AE58" s="376">
        <v>2</v>
      </c>
      <c r="AF58" s="376">
        <v>2</v>
      </c>
      <c r="AG58" s="376">
        <v>2</v>
      </c>
      <c r="AH58" s="541"/>
      <c r="AI58" s="541"/>
      <c r="AJ58" s="541"/>
      <c r="AK58" s="376">
        <v>2</v>
      </c>
      <c r="AL58" s="376">
        <v>2</v>
      </c>
      <c r="AM58" s="376">
        <v>2</v>
      </c>
      <c r="AN58" s="376">
        <v>2</v>
      </c>
      <c r="AO58" s="376">
        <v>2</v>
      </c>
      <c r="AP58" s="376">
        <v>2</v>
      </c>
      <c r="AQ58" s="627">
        <v>2</v>
      </c>
      <c r="AR58" s="377" t="s">
        <v>424</v>
      </c>
      <c r="AS58" s="377"/>
      <c r="AT58" s="453"/>
      <c r="AU58" s="836"/>
      <c r="AV58" s="541"/>
      <c r="AW58" s="547"/>
      <c r="AX58" s="547"/>
      <c r="AY58" s="371"/>
      <c r="AZ58" s="371"/>
      <c r="BA58" s="371"/>
      <c r="BB58" s="371"/>
      <c r="BC58" s="371"/>
      <c r="BD58" s="423"/>
      <c r="BE58" s="358">
        <f t="shared" si="9"/>
        <v>34</v>
      </c>
      <c r="BF58" s="424">
        <f t="shared" si="6"/>
        <v>60</v>
      </c>
    </row>
    <row r="59" spans="1:58" ht="60.75" thickBot="1">
      <c r="A59" s="479" t="s">
        <v>134</v>
      </c>
      <c r="B59" s="474" t="s">
        <v>348</v>
      </c>
      <c r="C59" s="422">
        <f t="shared" si="10"/>
        <v>77</v>
      </c>
      <c r="D59" s="352">
        <f t="shared" si="11"/>
        <v>26</v>
      </c>
      <c r="E59" s="414">
        <v>2</v>
      </c>
      <c r="F59" s="414">
        <v>2</v>
      </c>
      <c r="G59" s="431">
        <v>2</v>
      </c>
      <c r="H59" s="414">
        <v>2</v>
      </c>
      <c r="I59" s="414">
        <v>2</v>
      </c>
      <c r="J59" s="414">
        <v>2</v>
      </c>
      <c r="K59" s="414">
        <v>2</v>
      </c>
      <c r="L59" s="414">
        <v>2</v>
      </c>
      <c r="M59" s="414">
        <v>2</v>
      </c>
      <c r="N59" s="414">
        <v>2</v>
      </c>
      <c r="O59" s="833"/>
      <c r="P59" s="833"/>
      <c r="Q59" s="833"/>
      <c r="R59" s="414">
        <v>2</v>
      </c>
      <c r="S59" s="376">
        <v>2</v>
      </c>
      <c r="T59" s="376">
        <v>2</v>
      </c>
      <c r="U59" s="683"/>
      <c r="V59" s="666"/>
      <c r="W59" s="612"/>
      <c r="X59" s="376">
        <v>3</v>
      </c>
      <c r="Y59" s="376">
        <v>3</v>
      </c>
      <c r="Z59" s="376">
        <v>3</v>
      </c>
      <c r="AA59" s="376">
        <v>3</v>
      </c>
      <c r="AB59" s="376">
        <v>3</v>
      </c>
      <c r="AC59" s="376">
        <v>3</v>
      </c>
      <c r="AD59" s="376">
        <v>3</v>
      </c>
      <c r="AE59" s="376">
        <v>3</v>
      </c>
      <c r="AF59" s="376">
        <v>3</v>
      </c>
      <c r="AG59" s="376">
        <v>3</v>
      </c>
      <c r="AH59" s="541"/>
      <c r="AI59" s="541"/>
      <c r="AJ59" s="541"/>
      <c r="AK59" s="376">
        <v>3</v>
      </c>
      <c r="AL59" s="376">
        <v>3</v>
      </c>
      <c r="AM59" s="376">
        <v>3</v>
      </c>
      <c r="AN59" s="376">
        <v>3</v>
      </c>
      <c r="AO59" s="376">
        <v>3</v>
      </c>
      <c r="AP59" s="376">
        <v>3</v>
      </c>
      <c r="AQ59" s="627">
        <v>3</v>
      </c>
      <c r="AR59" s="377" t="s">
        <v>425</v>
      </c>
      <c r="AS59" s="377"/>
      <c r="AT59" s="453"/>
      <c r="AU59" s="836"/>
      <c r="AV59" s="541"/>
      <c r="AW59" s="547"/>
      <c r="AX59" s="547"/>
      <c r="AY59" s="371"/>
      <c r="AZ59" s="371"/>
      <c r="BA59" s="371"/>
      <c r="BB59" s="371"/>
      <c r="BC59" s="371"/>
      <c r="BD59" s="423"/>
      <c r="BE59" s="358">
        <f t="shared" si="9"/>
        <v>51</v>
      </c>
      <c r="BF59" s="424">
        <f t="shared" si="6"/>
        <v>77</v>
      </c>
    </row>
    <row r="60" spans="1:58" ht="36.75" thickBot="1">
      <c r="A60" s="479" t="s">
        <v>113</v>
      </c>
      <c r="B60" s="474" t="s">
        <v>349</v>
      </c>
      <c r="C60" s="422">
        <f t="shared" si="10"/>
        <v>77</v>
      </c>
      <c r="D60" s="352">
        <f t="shared" si="11"/>
        <v>26</v>
      </c>
      <c r="E60" s="414">
        <v>2</v>
      </c>
      <c r="F60" s="414">
        <v>2</v>
      </c>
      <c r="G60" s="414">
        <v>2</v>
      </c>
      <c r="H60" s="414">
        <v>2</v>
      </c>
      <c r="I60" s="414">
        <v>2</v>
      </c>
      <c r="J60" s="414">
        <v>2</v>
      </c>
      <c r="K60" s="414">
        <v>2</v>
      </c>
      <c r="L60" s="414">
        <v>2</v>
      </c>
      <c r="M60" s="414">
        <v>2</v>
      </c>
      <c r="N60" s="414">
        <v>2</v>
      </c>
      <c r="O60" s="833"/>
      <c r="P60" s="833"/>
      <c r="Q60" s="833"/>
      <c r="R60" s="414">
        <v>2</v>
      </c>
      <c r="S60" s="376">
        <v>2</v>
      </c>
      <c r="T60" s="376">
        <v>2</v>
      </c>
      <c r="U60" s="683"/>
      <c r="V60" s="666"/>
      <c r="W60" s="612"/>
      <c r="X60" s="376">
        <v>3</v>
      </c>
      <c r="Y60" s="376">
        <v>3</v>
      </c>
      <c r="Z60" s="376">
        <v>3</v>
      </c>
      <c r="AA60" s="376">
        <v>3</v>
      </c>
      <c r="AB60" s="376">
        <v>3</v>
      </c>
      <c r="AC60" s="376">
        <v>3</v>
      </c>
      <c r="AD60" s="376">
        <v>3</v>
      </c>
      <c r="AE60" s="376">
        <v>3</v>
      </c>
      <c r="AF60" s="376">
        <v>3</v>
      </c>
      <c r="AG60" s="376">
        <v>3</v>
      </c>
      <c r="AH60" s="541"/>
      <c r="AI60" s="541"/>
      <c r="AJ60" s="541"/>
      <c r="AK60" s="376">
        <v>3</v>
      </c>
      <c r="AL60" s="376">
        <v>3</v>
      </c>
      <c r="AM60" s="376">
        <v>3</v>
      </c>
      <c r="AN60" s="376">
        <v>3</v>
      </c>
      <c r="AO60" s="376">
        <v>3</v>
      </c>
      <c r="AP60" s="376">
        <v>3</v>
      </c>
      <c r="AQ60" s="376">
        <v>3</v>
      </c>
      <c r="AR60" s="377" t="s">
        <v>425</v>
      </c>
      <c r="AS60" s="377"/>
      <c r="AT60" s="453"/>
      <c r="AU60" s="836"/>
      <c r="AV60" s="541"/>
      <c r="AW60" s="547"/>
      <c r="AX60" s="547"/>
      <c r="AY60" s="371"/>
      <c r="AZ60" s="371"/>
      <c r="BA60" s="371"/>
      <c r="BB60" s="371"/>
      <c r="BC60" s="371"/>
      <c r="BD60" s="423"/>
      <c r="BE60" s="358">
        <f t="shared" si="9"/>
        <v>51</v>
      </c>
      <c r="BF60" s="424">
        <f t="shared" si="6"/>
        <v>77</v>
      </c>
    </row>
    <row r="61" spans="1:58" ht="36.75" thickBot="1">
      <c r="A61" s="479" t="s">
        <v>115</v>
      </c>
      <c r="B61" s="474" t="s">
        <v>350</v>
      </c>
      <c r="C61" s="596">
        <f t="shared" si="10"/>
        <v>60</v>
      </c>
      <c r="D61" s="352">
        <f t="shared" si="11"/>
        <v>26</v>
      </c>
      <c r="E61" s="843">
        <v>2</v>
      </c>
      <c r="F61" s="376">
        <v>2</v>
      </c>
      <c r="G61" s="376">
        <v>2</v>
      </c>
      <c r="H61" s="376">
        <v>2</v>
      </c>
      <c r="I61" s="376">
        <v>2</v>
      </c>
      <c r="J61" s="376">
        <v>2</v>
      </c>
      <c r="K61" s="414">
        <v>2</v>
      </c>
      <c r="L61" s="690">
        <v>2</v>
      </c>
      <c r="M61" s="376">
        <v>2</v>
      </c>
      <c r="N61" s="414">
        <v>2</v>
      </c>
      <c r="O61" s="833"/>
      <c r="P61" s="833"/>
      <c r="Q61" s="833"/>
      <c r="R61" s="414">
        <v>2</v>
      </c>
      <c r="S61" s="376">
        <v>2</v>
      </c>
      <c r="T61" s="376">
        <v>2</v>
      </c>
      <c r="U61" s="683"/>
      <c r="V61" s="666"/>
      <c r="W61" s="612"/>
      <c r="X61" s="376">
        <v>2</v>
      </c>
      <c r="Y61" s="376">
        <v>2</v>
      </c>
      <c r="Z61" s="376">
        <v>2</v>
      </c>
      <c r="AA61" s="376">
        <v>2</v>
      </c>
      <c r="AB61" s="376">
        <v>2</v>
      </c>
      <c r="AC61" s="376">
        <v>2</v>
      </c>
      <c r="AD61" s="376">
        <v>2</v>
      </c>
      <c r="AE61" s="376">
        <v>2</v>
      </c>
      <c r="AF61" s="376">
        <v>2</v>
      </c>
      <c r="AG61" s="376">
        <v>2</v>
      </c>
      <c r="AH61" s="541"/>
      <c r="AI61" s="541"/>
      <c r="AJ61" s="541"/>
      <c r="AK61" s="376">
        <v>2</v>
      </c>
      <c r="AL61" s="376">
        <v>2</v>
      </c>
      <c r="AM61" s="376">
        <v>2</v>
      </c>
      <c r="AN61" s="376">
        <v>2</v>
      </c>
      <c r="AO61" s="376">
        <v>2</v>
      </c>
      <c r="AP61" s="376">
        <v>2</v>
      </c>
      <c r="AQ61" s="376">
        <v>2</v>
      </c>
      <c r="AR61" s="377" t="s">
        <v>423</v>
      </c>
      <c r="AS61" s="377"/>
      <c r="AT61" s="453"/>
      <c r="AU61" s="836"/>
      <c r="AV61" s="541"/>
      <c r="AW61" s="547"/>
      <c r="AX61" s="547"/>
      <c r="AY61" s="371"/>
      <c r="AZ61" s="371"/>
      <c r="BA61" s="371"/>
      <c r="BB61" s="371"/>
      <c r="BC61" s="371"/>
      <c r="BD61" s="423"/>
      <c r="BE61" s="358">
        <f t="shared" si="9"/>
        <v>34</v>
      </c>
      <c r="BF61" s="424">
        <f t="shared" si="6"/>
        <v>60</v>
      </c>
    </row>
    <row r="62" spans="1:58" ht="36.75" thickBot="1">
      <c r="A62" s="479" t="s">
        <v>359</v>
      </c>
      <c r="B62" s="474" t="s">
        <v>128</v>
      </c>
      <c r="C62" s="422">
        <f t="shared" si="10"/>
        <v>43</v>
      </c>
      <c r="D62" s="352">
        <f t="shared" si="11"/>
        <v>26</v>
      </c>
      <c r="E62" s="414">
        <v>2</v>
      </c>
      <c r="F62" s="414">
        <v>2</v>
      </c>
      <c r="G62" s="431">
        <v>2</v>
      </c>
      <c r="H62" s="414">
        <v>2</v>
      </c>
      <c r="I62" s="414">
        <v>2</v>
      </c>
      <c r="J62" s="414">
        <v>2</v>
      </c>
      <c r="K62" s="414">
        <v>2</v>
      </c>
      <c r="L62" s="414">
        <v>2</v>
      </c>
      <c r="M62" s="414">
        <v>2</v>
      </c>
      <c r="N62" s="414">
        <v>2</v>
      </c>
      <c r="O62" s="833"/>
      <c r="P62" s="833"/>
      <c r="Q62" s="833"/>
      <c r="R62" s="414">
        <v>2</v>
      </c>
      <c r="S62" s="376">
        <v>2</v>
      </c>
      <c r="T62" s="376">
        <v>2</v>
      </c>
      <c r="U62" s="683"/>
      <c r="V62" s="666"/>
      <c r="W62" s="612"/>
      <c r="X62" s="376">
        <v>1</v>
      </c>
      <c r="Y62" s="376">
        <v>1</v>
      </c>
      <c r="Z62" s="376">
        <v>1</v>
      </c>
      <c r="AA62" s="376">
        <v>1</v>
      </c>
      <c r="AB62" s="376">
        <v>1</v>
      </c>
      <c r="AC62" s="376">
        <v>1</v>
      </c>
      <c r="AD62" s="376">
        <v>1</v>
      </c>
      <c r="AE62" s="376">
        <v>1</v>
      </c>
      <c r="AF62" s="376">
        <v>1</v>
      </c>
      <c r="AG62" s="376">
        <v>1</v>
      </c>
      <c r="AH62" s="541"/>
      <c r="AI62" s="541"/>
      <c r="AJ62" s="541"/>
      <c r="AK62" s="376">
        <v>1</v>
      </c>
      <c r="AL62" s="376">
        <v>1</v>
      </c>
      <c r="AM62" s="376">
        <v>1</v>
      </c>
      <c r="AN62" s="376">
        <v>1</v>
      </c>
      <c r="AO62" s="376">
        <v>1</v>
      </c>
      <c r="AP62" s="376">
        <v>1</v>
      </c>
      <c r="AQ62" s="376">
        <v>1</v>
      </c>
      <c r="AR62" s="377"/>
      <c r="AS62" s="377"/>
      <c r="AT62" s="633"/>
      <c r="AU62" s="541" t="s">
        <v>417</v>
      </c>
      <c r="AV62" s="541"/>
      <c r="AW62" s="541"/>
      <c r="AX62" s="541"/>
      <c r="AY62" s="366"/>
      <c r="AZ62" s="366"/>
      <c r="BA62" s="366"/>
      <c r="BB62" s="366"/>
      <c r="BC62" s="366"/>
      <c r="BD62" s="372"/>
      <c r="BE62" s="358">
        <f t="shared" si="9"/>
        <v>17</v>
      </c>
      <c r="BF62" s="424">
        <f t="shared" si="6"/>
        <v>43</v>
      </c>
    </row>
    <row r="63" spans="1:58" ht="36.75" thickBot="1">
      <c r="A63" s="556" t="s">
        <v>402</v>
      </c>
      <c r="B63" s="556" t="s">
        <v>430</v>
      </c>
      <c r="C63" s="422">
        <f t="shared" si="10"/>
        <v>72</v>
      </c>
      <c r="D63" s="352">
        <f t="shared" si="11"/>
        <v>0</v>
      </c>
      <c r="E63" s="414"/>
      <c r="F63" s="376"/>
      <c r="G63" s="375"/>
      <c r="H63" s="414"/>
      <c r="I63" s="376"/>
      <c r="J63" s="763"/>
      <c r="K63" s="414"/>
      <c r="L63" s="376"/>
      <c r="M63" s="376"/>
      <c r="N63" s="376"/>
      <c r="O63" s="833"/>
      <c r="P63" s="833"/>
      <c r="Q63" s="833"/>
      <c r="R63" s="414"/>
      <c r="S63" s="376"/>
      <c r="T63" s="376"/>
      <c r="U63" s="683"/>
      <c r="V63" s="666"/>
      <c r="W63" s="612"/>
      <c r="X63" s="376"/>
      <c r="Y63" s="376"/>
      <c r="Z63" s="376"/>
      <c r="AA63" s="376"/>
      <c r="AB63" s="376"/>
      <c r="AC63" s="376"/>
      <c r="AD63" s="376"/>
      <c r="AE63" s="376"/>
      <c r="AF63" s="376"/>
      <c r="AG63" s="376"/>
      <c r="AH63" s="541"/>
      <c r="AI63" s="541"/>
      <c r="AJ63" s="629" t="s">
        <v>414</v>
      </c>
      <c r="AK63" s="376"/>
      <c r="AL63" s="376"/>
      <c r="AM63" s="376"/>
      <c r="AN63" s="376"/>
      <c r="AO63" s="696"/>
      <c r="AP63" s="696"/>
      <c r="AQ63" s="375"/>
      <c r="AR63" s="377">
        <v>36</v>
      </c>
      <c r="AS63" s="377">
        <v>36</v>
      </c>
      <c r="AT63" s="440"/>
      <c r="AU63" s="541"/>
      <c r="AV63" s="541"/>
      <c r="AW63" s="541"/>
      <c r="AX63" s="541"/>
      <c r="AY63" s="366"/>
      <c r="AZ63" s="366"/>
      <c r="BA63" s="366"/>
      <c r="BB63" s="366"/>
      <c r="BC63" s="366"/>
      <c r="BD63" s="372"/>
      <c r="BE63" s="358">
        <f t="shared" si="9"/>
        <v>72</v>
      </c>
      <c r="BF63" s="424">
        <f t="shared" si="6"/>
        <v>72</v>
      </c>
    </row>
    <row r="64" spans="1:58" ht="36.75" thickBot="1">
      <c r="A64" s="553" t="s">
        <v>360</v>
      </c>
      <c r="B64" s="553" t="s">
        <v>427</v>
      </c>
      <c r="C64" s="422">
        <f t="shared" si="10"/>
        <v>0</v>
      </c>
      <c r="D64" s="352">
        <f t="shared" si="11"/>
        <v>0</v>
      </c>
      <c r="E64" s="414"/>
      <c r="F64" s="376"/>
      <c r="G64" s="375"/>
      <c r="H64" s="414"/>
      <c r="I64" s="376"/>
      <c r="J64" s="763"/>
      <c r="K64" s="414"/>
      <c r="L64" s="376"/>
      <c r="M64" s="376"/>
      <c r="N64" s="376"/>
      <c r="O64" s="833"/>
      <c r="P64" s="833"/>
      <c r="Q64" s="833"/>
      <c r="R64" s="414"/>
      <c r="S64" s="376"/>
      <c r="T64" s="376"/>
      <c r="U64" s="683"/>
      <c r="V64" s="666"/>
      <c r="W64" s="612"/>
      <c r="X64" s="376"/>
      <c r="Y64" s="376"/>
      <c r="Z64" s="376"/>
      <c r="AA64" s="376"/>
      <c r="AB64" s="376"/>
      <c r="AC64" s="376"/>
      <c r="AD64" s="376"/>
      <c r="AE64" s="376"/>
      <c r="AF64" s="376"/>
      <c r="AG64" s="376"/>
      <c r="AH64" s="541"/>
      <c r="AI64" s="541"/>
      <c r="AJ64" s="541"/>
      <c r="AK64" s="376"/>
      <c r="AL64" s="376"/>
      <c r="AM64" s="376"/>
      <c r="AN64" s="376"/>
      <c r="AO64" s="696"/>
      <c r="AP64" s="696"/>
      <c r="AQ64" s="375"/>
      <c r="AR64" s="377"/>
      <c r="AS64" s="377"/>
      <c r="AT64" s="440"/>
      <c r="AU64" s="541"/>
      <c r="AV64" s="541"/>
      <c r="AW64" s="541"/>
      <c r="AX64" s="541"/>
      <c r="AY64" s="366"/>
      <c r="AZ64" s="366"/>
      <c r="BA64" s="366"/>
      <c r="BB64" s="366"/>
      <c r="BC64" s="366"/>
      <c r="BD64" s="372"/>
      <c r="BE64" s="358">
        <f t="shared" si="9"/>
        <v>0</v>
      </c>
      <c r="BF64" s="426"/>
    </row>
    <row r="65" spans="1:58" ht="48.75" thickBot="1">
      <c r="A65" s="553" t="s">
        <v>361</v>
      </c>
      <c r="B65" s="553" t="s">
        <v>403</v>
      </c>
      <c r="C65" s="856">
        <f t="shared" si="10"/>
        <v>36</v>
      </c>
      <c r="D65" s="857">
        <f t="shared" si="11"/>
        <v>36</v>
      </c>
      <c r="E65" s="414"/>
      <c r="F65" s="376"/>
      <c r="G65" s="375"/>
      <c r="H65" s="414"/>
      <c r="I65" s="376"/>
      <c r="J65" s="763"/>
      <c r="K65" s="763"/>
      <c r="L65" s="376"/>
      <c r="M65" s="376"/>
      <c r="N65" s="376"/>
      <c r="O65" s="653">
        <v>36</v>
      </c>
      <c r="P65" s="833" t="s">
        <v>413</v>
      </c>
      <c r="Q65" s="833"/>
      <c r="R65" s="414"/>
      <c r="S65" s="376"/>
      <c r="T65" s="376"/>
      <c r="U65" s="683"/>
      <c r="V65" s="666"/>
      <c r="W65" s="679"/>
      <c r="X65" s="376"/>
      <c r="Y65" s="376"/>
      <c r="Z65" s="376"/>
      <c r="AA65" s="376"/>
      <c r="AB65" s="376"/>
      <c r="AC65" s="376"/>
      <c r="AD65" s="376"/>
      <c r="AE65" s="376"/>
      <c r="AF65" s="376"/>
      <c r="AG65" s="376"/>
      <c r="AH65" s="541"/>
      <c r="AI65" s="541"/>
      <c r="AJ65" s="541"/>
      <c r="AK65" s="376"/>
      <c r="AL65" s="376"/>
      <c r="AM65" s="376"/>
      <c r="AN65" s="376"/>
      <c r="AO65" s="696"/>
      <c r="AP65" s="696"/>
      <c r="AQ65" s="375"/>
      <c r="AR65" s="377"/>
      <c r="AS65" s="377"/>
      <c r="AT65" s="440"/>
      <c r="AU65" s="541"/>
      <c r="AV65" s="541"/>
      <c r="AW65" s="541"/>
      <c r="AX65" s="541"/>
      <c r="AY65" s="366"/>
      <c r="AZ65" s="366"/>
      <c r="BA65" s="366"/>
      <c r="BB65" s="366"/>
      <c r="BC65" s="366"/>
      <c r="BD65" s="372"/>
      <c r="BE65" s="358">
        <f t="shared" si="9"/>
        <v>0</v>
      </c>
      <c r="BF65" s="426">
        <f t="shared" si="6"/>
        <v>36</v>
      </c>
    </row>
    <row r="66" spans="1:58" ht="36.75" hidden="1" outlineLevel="1" thickBot="1">
      <c r="A66" s="553" t="s">
        <v>404</v>
      </c>
      <c r="B66" s="553" t="s">
        <v>405</v>
      </c>
      <c r="C66" s="427">
        <f t="shared" si="10"/>
        <v>144</v>
      </c>
      <c r="D66" s="352">
        <f t="shared" si="11"/>
        <v>0</v>
      </c>
      <c r="E66" s="417"/>
      <c r="F66" s="384"/>
      <c r="G66" s="383"/>
      <c r="H66" s="417"/>
      <c r="I66" s="384"/>
      <c r="J66" s="764"/>
      <c r="K66" s="384"/>
      <c r="L66" s="384"/>
      <c r="M66" s="384"/>
      <c r="N66" s="384"/>
      <c r="O66" s="833"/>
      <c r="P66" s="833"/>
      <c r="Q66" s="833"/>
      <c r="R66" s="417"/>
      <c r="S66" s="384"/>
      <c r="T66" s="384"/>
      <c r="U66" s="840"/>
      <c r="V66" s="668"/>
      <c r="W66" s="387"/>
      <c r="X66" s="384"/>
      <c r="Y66" s="384"/>
      <c r="Z66" s="384"/>
      <c r="AA66" s="384"/>
      <c r="AB66" s="384"/>
      <c r="AC66" s="384"/>
      <c r="AD66" s="384"/>
      <c r="AE66" s="384"/>
      <c r="AF66" s="384"/>
      <c r="AG66" s="384"/>
      <c r="AH66" s="544"/>
      <c r="AI66" s="544"/>
      <c r="AJ66" s="544"/>
      <c r="AK66" s="384"/>
      <c r="AL66" s="384"/>
      <c r="AM66" s="384"/>
      <c r="AN66" s="384"/>
      <c r="AO66" s="744"/>
      <c r="AP66" s="744"/>
      <c r="AQ66" s="383"/>
      <c r="AR66" s="385"/>
      <c r="AS66" s="385"/>
      <c r="AT66" s="443"/>
      <c r="AU66" s="544">
        <v>36</v>
      </c>
      <c r="AV66" s="544">
        <v>36</v>
      </c>
      <c r="AW66" s="544">
        <v>36</v>
      </c>
      <c r="AX66" s="544">
        <v>36</v>
      </c>
      <c r="AY66" s="387"/>
      <c r="AZ66" s="387"/>
      <c r="BA66" s="387"/>
      <c r="BB66" s="387"/>
      <c r="BC66" s="387"/>
      <c r="BD66" s="389"/>
      <c r="BE66" s="358">
        <f t="shared" si="9"/>
        <v>144</v>
      </c>
      <c r="BF66" s="358">
        <f>SUM(AA66:AX66)</f>
        <v>144</v>
      </c>
    </row>
    <row r="67" spans="1:58" ht="60.75" hidden="1" outlineLevel="1" thickBot="1">
      <c r="A67" s="487" t="s">
        <v>162</v>
      </c>
      <c r="B67" s="476" t="s">
        <v>117</v>
      </c>
      <c r="C67" s="418">
        <f t="shared" si="10"/>
        <v>0</v>
      </c>
      <c r="D67" s="604">
        <f t="shared" si="11"/>
        <v>0</v>
      </c>
      <c r="E67" s="416"/>
      <c r="F67" s="403"/>
      <c r="G67" s="419"/>
      <c r="H67" s="416"/>
      <c r="I67" s="403"/>
      <c r="J67" s="765"/>
      <c r="K67" s="403"/>
      <c r="L67" s="403"/>
      <c r="M67" s="403"/>
      <c r="N67" s="403"/>
      <c r="O67" s="833"/>
      <c r="P67" s="833"/>
      <c r="Q67" s="833"/>
      <c r="R67" s="416"/>
      <c r="S67" s="403"/>
      <c r="T67" s="403"/>
      <c r="U67" s="835"/>
      <c r="V67" s="667"/>
      <c r="W67" s="680"/>
      <c r="X67" s="403"/>
      <c r="Y67" s="403"/>
      <c r="Z67" s="403"/>
      <c r="AA67" s="403"/>
      <c r="AB67" s="403"/>
      <c r="AC67" s="403"/>
      <c r="AD67" s="403"/>
      <c r="AE67" s="403"/>
      <c r="AF67" s="403"/>
      <c r="AG67" s="403"/>
      <c r="AH67" s="543"/>
      <c r="AI67" s="543"/>
      <c r="AJ67" s="543"/>
      <c r="AK67" s="403"/>
      <c r="AL67" s="403"/>
      <c r="AM67" s="403"/>
      <c r="AN67" s="738"/>
      <c r="AO67" s="738"/>
      <c r="AP67" s="738"/>
      <c r="AQ67" s="419"/>
      <c r="AR67" s="400"/>
      <c r="AS67" s="400"/>
      <c r="AT67" s="449"/>
      <c r="AU67" s="543"/>
      <c r="AV67" s="543"/>
      <c r="AW67" s="543"/>
      <c r="AX67" s="543"/>
      <c r="AY67" s="402"/>
      <c r="AZ67" s="402"/>
      <c r="BA67" s="402"/>
      <c r="BB67" s="402"/>
      <c r="BC67" s="402"/>
      <c r="BD67" s="405"/>
      <c r="BE67" s="358">
        <f t="shared" si="9"/>
        <v>0</v>
      </c>
      <c r="BF67" s="426">
        <f t="shared" si="6"/>
        <v>0</v>
      </c>
    </row>
    <row r="68" spans="1:58" ht="36.75" collapsed="1" thickBot="1">
      <c r="A68" s="479" t="s">
        <v>118</v>
      </c>
      <c r="B68" s="470" t="s">
        <v>351</v>
      </c>
      <c r="C68" s="422">
        <f t="shared" si="10"/>
        <v>73</v>
      </c>
      <c r="D68" s="609">
        <f t="shared" si="11"/>
        <v>39</v>
      </c>
      <c r="E68" s="367">
        <v>3</v>
      </c>
      <c r="F68" s="367">
        <v>3</v>
      </c>
      <c r="G68" s="369">
        <v>3</v>
      </c>
      <c r="H68" s="367">
        <v>3</v>
      </c>
      <c r="I68" s="367">
        <v>3</v>
      </c>
      <c r="J68" s="367">
        <v>3</v>
      </c>
      <c r="K68" s="367">
        <v>3</v>
      </c>
      <c r="L68" s="367">
        <v>3</v>
      </c>
      <c r="M68" s="367">
        <v>3</v>
      </c>
      <c r="N68" s="367">
        <v>3</v>
      </c>
      <c r="O68" s="833"/>
      <c r="P68" s="833"/>
      <c r="Q68" s="833"/>
      <c r="R68" s="367">
        <v>3</v>
      </c>
      <c r="S68" s="362">
        <v>3</v>
      </c>
      <c r="T68" s="362">
        <v>3</v>
      </c>
      <c r="U68" s="683"/>
      <c r="V68" s="666"/>
      <c r="W68" s="679"/>
      <c r="X68" s="362">
        <v>2</v>
      </c>
      <c r="Y68" s="362">
        <v>2</v>
      </c>
      <c r="Z68" s="362">
        <v>2</v>
      </c>
      <c r="AA68" s="362">
        <v>2</v>
      </c>
      <c r="AB68" s="362">
        <v>2</v>
      </c>
      <c r="AC68" s="362">
        <v>2</v>
      </c>
      <c r="AD68" s="362">
        <v>2</v>
      </c>
      <c r="AE68" s="362">
        <v>2</v>
      </c>
      <c r="AF68" s="362">
        <v>2</v>
      </c>
      <c r="AG68" s="362">
        <v>2</v>
      </c>
      <c r="AH68" s="547"/>
      <c r="AI68" s="547"/>
      <c r="AJ68" s="547"/>
      <c r="AK68" s="362">
        <v>2</v>
      </c>
      <c r="AL68" s="362">
        <v>2</v>
      </c>
      <c r="AM68" s="362">
        <v>2</v>
      </c>
      <c r="AN68" s="362">
        <v>2</v>
      </c>
      <c r="AO68" s="362">
        <v>2</v>
      </c>
      <c r="AP68" s="362">
        <v>2</v>
      </c>
      <c r="AQ68" s="632">
        <v>2</v>
      </c>
      <c r="AR68" s="364" t="s">
        <v>413</v>
      </c>
      <c r="AS68" s="364"/>
      <c r="AT68" s="439"/>
      <c r="AU68" s="547"/>
      <c r="AV68" s="547"/>
      <c r="AW68" s="547"/>
      <c r="AX68" s="547"/>
      <c r="AY68" s="371"/>
      <c r="AZ68" s="371"/>
      <c r="BA68" s="371"/>
      <c r="BB68" s="371"/>
      <c r="BC68" s="371"/>
      <c r="BD68" s="423"/>
      <c r="BE68" s="358">
        <f t="shared" si="9"/>
        <v>34</v>
      </c>
      <c r="BF68" s="428">
        <f t="shared" si="6"/>
        <v>73</v>
      </c>
    </row>
    <row r="69" spans="1:58" ht="24.75" thickBot="1">
      <c r="A69" s="479" t="s">
        <v>129</v>
      </c>
      <c r="B69" s="474" t="s">
        <v>352</v>
      </c>
      <c r="C69" s="422">
        <f t="shared" si="10"/>
        <v>60</v>
      </c>
      <c r="D69" s="609">
        <f t="shared" si="11"/>
        <v>26</v>
      </c>
      <c r="E69" s="367">
        <v>2</v>
      </c>
      <c r="F69" s="367">
        <v>2</v>
      </c>
      <c r="G69" s="369">
        <v>2</v>
      </c>
      <c r="H69" s="367">
        <v>2</v>
      </c>
      <c r="I69" s="367">
        <v>2</v>
      </c>
      <c r="J69" s="367">
        <v>2</v>
      </c>
      <c r="K69" s="367">
        <v>2</v>
      </c>
      <c r="L69" s="367">
        <v>2</v>
      </c>
      <c r="M69" s="367">
        <v>2</v>
      </c>
      <c r="N69" s="367">
        <v>2</v>
      </c>
      <c r="O69" s="833"/>
      <c r="P69" s="833"/>
      <c r="Q69" s="833"/>
      <c r="R69" s="367">
        <v>2</v>
      </c>
      <c r="S69" s="362">
        <v>2</v>
      </c>
      <c r="T69" s="362">
        <v>2</v>
      </c>
      <c r="U69" s="683"/>
      <c r="V69" s="666"/>
      <c r="W69" s="679"/>
      <c r="X69" s="362">
        <v>2</v>
      </c>
      <c r="Y69" s="362">
        <v>2</v>
      </c>
      <c r="Z69" s="362">
        <v>2</v>
      </c>
      <c r="AA69" s="362">
        <v>2</v>
      </c>
      <c r="AB69" s="362">
        <v>2</v>
      </c>
      <c r="AC69" s="362">
        <v>2</v>
      </c>
      <c r="AD69" s="362">
        <v>2</v>
      </c>
      <c r="AE69" s="362">
        <v>2</v>
      </c>
      <c r="AF69" s="362">
        <v>2</v>
      </c>
      <c r="AG69" s="362">
        <v>2</v>
      </c>
      <c r="AH69" s="547"/>
      <c r="AI69" s="547"/>
      <c r="AJ69" s="547"/>
      <c r="AK69" s="362">
        <v>2</v>
      </c>
      <c r="AL69" s="362">
        <v>2</v>
      </c>
      <c r="AM69" s="362">
        <v>2</v>
      </c>
      <c r="AN69" s="362">
        <v>2</v>
      </c>
      <c r="AO69" s="362">
        <v>2</v>
      </c>
      <c r="AP69" s="362">
        <v>2</v>
      </c>
      <c r="AQ69" s="362">
        <v>2</v>
      </c>
      <c r="AR69" s="364"/>
      <c r="AS69" s="364"/>
      <c r="AT69" s="654"/>
      <c r="AU69" s="547" t="s">
        <v>421</v>
      </c>
      <c r="AV69" s="547"/>
      <c r="AW69" s="547"/>
      <c r="AX69" s="547"/>
      <c r="AY69" s="371"/>
      <c r="AZ69" s="371"/>
      <c r="BA69" s="371"/>
      <c r="BB69" s="371"/>
      <c r="BC69" s="371"/>
      <c r="BD69" s="423"/>
      <c r="BE69" s="358">
        <f t="shared" si="9"/>
        <v>34</v>
      </c>
      <c r="BF69" s="428">
        <f t="shared" si="6"/>
        <v>60</v>
      </c>
    </row>
    <row r="70" spans="1:58" ht="36.75" thickBot="1">
      <c r="A70" s="479" t="s">
        <v>130</v>
      </c>
      <c r="B70" s="474" t="s">
        <v>119</v>
      </c>
      <c r="C70" s="422">
        <f t="shared" si="10"/>
        <v>60</v>
      </c>
      <c r="D70" s="609">
        <f t="shared" si="11"/>
        <v>26</v>
      </c>
      <c r="E70" s="367">
        <v>2</v>
      </c>
      <c r="F70" s="367">
        <v>2</v>
      </c>
      <c r="G70" s="369">
        <v>2</v>
      </c>
      <c r="H70" s="367">
        <v>2</v>
      </c>
      <c r="I70" s="367">
        <v>2</v>
      </c>
      <c r="J70" s="367">
        <v>2</v>
      </c>
      <c r="K70" s="367">
        <v>2</v>
      </c>
      <c r="L70" s="367">
        <v>2</v>
      </c>
      <c r="M70" s="367">
        <v>2</v>
      </c>
      <c r="N70" s="367">
        <v>2</v>
      </c>
      <c r="O70" s="833"/>
      <c r="P70" s="833"/>
      <c r="Q70" s="833"/>
      <c r="R70" s="367">
        <v>2</v>
      </c>
      <c r="S70" s="362">
        <v>2</v>
      </c>
      <c r="T70" s="362">
        <v>2</v>
      </c>
      <c r="U70" s="683"/>
      <c r="V70" s="666"/>
      <c r="W70" s="679"/>
      <c r="X70" s="362">
        <v>2</v>
      </c>
      <c r="Y70" s="362">
        <v>2</v>
      </c>
      <c r="Z70" s="362">
        <v>2</v>
      </c>
      <c r="AA70" s="362">
        <v>2</v>
      </c>
      <c r="AB70" s="362">
        <v>2</v>
      </c>
      <c r="AC70" s="362">
        <v>2</v>
      </c>
      <c r="AD70" s="362">
        <v>2</v>
      </c>
      <c r="AE70" s="362">
        <v>2</v>
      </c>
      <c r="AF70" s="362">
        <v>2</v>
      </c>
      <c r="AG70" s="362">
        <v>2</v>
      </c>
      <c r="AH70" s="547"/>
      <c r="AI70" s="547"/>
      <c r="AJ70" s="547"/>
      <c r="AK70" s="362">
        <v>2</v>
      </c>
      <c r="AL70" s="362">
        <v>2</v>
      </c>
      <c r="AM70" s="362">
        <v>2</v>
      </c>
      <c r="AN70" s="362">
        <v>2</v>
      </c>
      <c r="AO70" s="362">
        <v>2</v>
      </c>
      <c r="AP70" s="362">
        <v>2</v>
      </c>
      <c r="AQ70" s="362">
        <v>2</v>
      </c>
      <c r="AR70" s="364"/>
      <c r="AS70" s="364"/>
      <c r="AT70" s="439"/>
      <c r="AU70" s="547"/>
      <c r="AV70" s="547"/>
      <c r="AW70" s="547"/>
      <c r="AX70" s="547"/>
      <c r="AY70" s="371"/>
      <c r="AZ70" s="371"/>
      <c r="BA70" s="371"/>
      <c r="BB70" s="371"/>
      <c r="BC70" s="371"/>
      <c r="BD70" s="423"/>
      <c r="BE70" s="358">
        <f t="shared" si="9"/>
        <v>34</v>
      </c>
      <c r="BF70" s="428">
        <f t="shared" si="6"/>
        <v>60</v>
      </c>
    </row>
    <row r="71" spans="1:58" ht="24.75" thickBot="1">
      <c r="A71" s="479" t="s">
        <v>131</v>
      </c>
      <c r="B71" s="474" t="s">
        <v>120</v>
      </c>
      <c r="C71" s="422">
        <f t="shared" si="10"/>
        <v>73</v>
      </c>
      <c r="D71" s="693">
        <f t="shared" si="11"/>
        <v>39</v>
      </c>
      <c r="E71" s="367">
        <v>3</v>
      </c>
      <c r="F71" s="367">
        <v>3</v>
      </c>
      <c r="G71" s="367">
        <v>3</v>
      </c>
      <c r="H71" s="367">
        <v>3</v>
      </c>
      <c r="I71" s="367">
        <v>3</v>
      </c>
      <c r="J71" s="367">
        <v>3</v>
      </c>
      <c r="K71" s="367">
        <v>3</v>
      </c>
      <c r="L71" s="367">
        <v>3</v>
      </c>
      <c r="M71" s="367">
        <v>3</v>
      </c>
      <c r="N71" s="367">
        <v>3</v>
      </c>
      <c r="O71" s="833"/>
      <c r="P71" s="833"/>
      <c r="Q71" s="833"/>
      <c r="R71" s="367">
        <v>3</v>
      </c>
      <c r="S71" s="362">
        <v>3</v>
      </c>
      <c r="T71" s="362">
        <v>3</v>
      </c>
      <c r="U71" s="683"/>
      <c r="V71" s="666"/>
      <c r="W71" s="679"/>
      <c r="X71" s="362">
        <v>2</v>
      </c>
      <c r="Y71" s="362">
        <v>2</v>
      </c>
      <c r="Z71" s="362">
        <v>2</v>
      </c>
      <c r="AA71" s="362">
        <v>2</v>
      </c>
      <c r="AB71" s="362">
        <v>2</v>
      </c>
      <c r="AC71" s="362">
        <v>2</v>
      </c>
      <c r="AD71" s="362">
        <v>2</v>
      </c>
      <c r="AE71" s="362">
        <v>2</v>
      </c>
      <c r="AF71" s="362">
        <v>2</v>
      </c>
      <c r="AG71" s="362">
        <v>2</v>
      </c>
      <c r="AH71" s="547"/>
      <c r="AI71" s="547"/>
      <c r="AJ71" s="547"/>
      <c r="AK71" s="362">
        <v>2</v>
      </c>
      <c r="AL71" s="362">
        <v>2</v>
      </c>
      <c r="AM71" s="362">
        <v>2</v>
      </c>
      <c r="AN71" s="362">
        <v>2</v>
      </c>
      <c r="AO71" s="362">
        <v>2</v>
      </c>
      <c r="AP71" s="362">
        <v>2</v>
      </c>
      <c r="AQ71" s="362">
        <v>2</v>
      </c>
      <c r="AR71" s="364"/>
      <c r="AS71" s="364"/>
      <c r="AT71" s="439"/>
      <c r="AU71" s="547"/>
      <c r="AV71" s="547"/>
      <c r="AW71" s="547"/>
      <c r="AX71" s="547"/>
      <c r="AY71" s="371"/>
      <c r="AZ71" s="371"/>
      <c r="BA71" s="371"/>
      <c r="BB71" s="371"/>
      <c r="BC71" s="371"/>
      <c r="BD71" s="423"/>
      <c r="BE71" s="358">
        <f t="shared" si="9"/>
        <v>34</v>
      </c>
      <c r="BF71" s="428">
        <f t="shared" si="6"/>
        <v>73</v>
      </c>
    </row>
    <row r="72" spans="1:58" ht="36.75" thickBot="1">
      <c r="A72" s="479" t="s">
        <v>214</v>
      </c>
      <c r="B72" s="474" t="s">
        <v>215</v>
      </c>
      <c r="C72" s="422">
        <f t="shared" si="10"/>
        <v>60</v>
      </c>
      <c r="D72" s="609">
        <f t="shared" si="11"/>
        <v>26</v>
      </c>
      <c r="E72" s="414">
        <v>2</v>
      </c>
      <c r="F72" s="414">
        <v>2</v>
      </c>
      <c r="G72" s="431">
        <v>2</v>
      </c>
      <c r="H72" s="414">
        <v>2</v>
      </c>
      <c r="I72" s="414">
        <v>2</v>
      </c>
      <c r="J72" s="414">
        <v>2</v>
      </c>
      <c r="K72" s="414">
        <v>2</v>
      </c>
      <c r="L72" s="414">
        <v>2</v>
      </c>
      <c r="M72" s="414">
        <v>2</v>
      </c>
      <c r="N72" s="414">
        <v>2</v>
      </c>
      <c r="O72" s="833"/>
      <c r="P72" s="833"/>
      <c r="Q72" s="833"/>
      <c r="R72" s="414">
        <v>2</v>
      </c>
      <c r="S72" s="376">
        <v>2</v>
      </c>
      <c r="T72" s="376">
        <v>2</v>
      </c>
      <c r="U72" s="683"/>
      <c r="V72" s="666"/>
      <c r="W72" s="612"/>
      <c r="X72" s="376">
        <v>2</v>
      </c>
      <c r="Y72" s="376">
        <v>2</v>
      </c>
      <c r="Z72" s="376">
        <v>2</v>
      </c>
      <c r="AA72" s="376">
        <v>2</v>
      </c>
      <c r="AB72" s="376">
        <v>2</v>
      </c>
      <c r="AC72" s="376">
        <v>2</v>
      </c>
      <c r="AD72" s="376">
        <v>2</v>
      </c>
      <c r="AE72" s="376">
        <v>2</v>
      </c>
      <c r="AF72" s="376">
        <v>2</v>
      </c>
      <c r="AG72" s="376">
        <v>2</v>
      </c>
      <c r="AH72" s="541"/>
      <c r="AI72" s="541"/>
      <c r="AJ72" s="541"/>
      <c r="AK72" s="376">
        <v>2</v>
      </c>
      <c r="AL72" s="376">
        <v>2</v>
      </c>
      <c r="AM72" s="376">
        <v>2</v>
      </c>
      <c r="AN72" s="376">
        <v>2</v>
      </c>
      <c r="AO72" s="376">
        <v>2</v>
      </c>
      <c r="AP72" s="376">
        <v>2</v>
      </c>
      <c r="AQ72" s="376">
        <v>2</v>
      </c>
      <c r="AR72" s="364"/>
      <c r="AS72" s="364"/>
      <c r="AT72" s="654"/>
      <c r="AU72" s="547" t="s">
        <v>421</v>
      </c>
      <c r="AV72" s="547"/>
      <c r="AW72" s="547"/>
      <c r="AX72" s="547"/>
      <c r="AY72" s="371"/>
      <c r="AZ72" s="371"/>
      <c r="BA72" s="371"/>
      <c r="BB72" s="371"/>
      <c r="BC72" s="371"/>
      <c r="BD72" s="423"/>
      <c r="BE72" s="358">
        <f t="shared" si="9"/>
        <v>34</v>
      </c>
      <c r="BF72" s="428">
        <f t="shared" si="6"/>
        <v>60</v>
      </c>
    </row>
    <row r="73" spans="1:58" ht="24.75" hidden="1" outlineLevel="1" thickBot="1">
      <c r="A73" s="552" t="s">
        <v>362</v>
      </c>
      <c r="B73" s="474" t="s">
        <v>406</v>
      </c>
      <c r="C73" s="422">
        <f t="shared" si="10"/>
        <v>0</v>
      </c>
      <c r="D73" s="609">
        <f t="shared" si="11"/>
        <v>0</v>
      </c>
      <c r="E73" s="414"/>
      <c r="F73" s="376"/>
      <c r="G73" s="375"/>
      <c r="H73" s="414"/>
      <c r="I73" s="376"/>
      <c r="J73" s="763"/>
      <c r="K73" s="376"/>
      <c r="L73" s="376"/>
      <c r="M73" s="376"/>
      <c r="N73" s="376"/>
      <c r="O73" s="833"/>
      <c r="P73" s="833"/>
      <c r="Q73" s="833"/>
      <c r="R73" s="414"/>
      <c r="S73" s="376"/>
      <c r="T73" s="376"/>
      <c r="U73" s="559"/>
      <c r="V73" s="666"/>
      <c r="W73" s="366"/>
      <c r="X73" s="376"/>
      <c r="Y73" s="376"/>
      <c r="Z73" s="376"/>
      <c r="AA73" s="376"/>
      <c r="AB73" s="376"/>
      <c r="AC73" s="376"/>
      <c r="AD73" s="376"/>
      <c r="AE73" s="376"/>
      <c r="AF73" s="376"/>
      <c r="AG73" s="376"/>
      <c r="AH73" s="541"/>
      <c r="AI73" s="541"/>
      <c r="AJ73" s="541"/>
      <c r="AK73" s="376"/>
      <c r="AL73" s="376"/>
      <c r="AM73" s="376"/>
      <c r="AN73" s="376"/>
      <c r="AO73" s="696"/>
      <c r="AP73" s="696"/>
      <c r="AQ73" s="375"/>
      <c r="AR73" s="377"/>
      <c r="AS73" s="377"/>
      <c r="AT73" s="440"/>
      <c r="AU73" s="541"/>
      <c r="AV73" s="541"/>
      <c r="AW73" s="541"/>
      <c r="AX73" s="541"/>
      <c r="AY73" s="366"/>
      <c r="AZ73" s="366"/>
      <c r="BA73" s="366"/>
      <c r="BB73" s="366"/>
      <c r="BC73" s="366"/>
      <c r="BD73" s="372"/>
      <c r="BE73" s="358">
        <f t="shared" si="9"/>
        <v>0</v>
      </c>
      <c r="BF73" s="428">
        <f t="shared" si="6"/>
        <v>0</v>
      </c>
    </row>
    <row r="74" spans="1:58" ht="84.75" hidden="1" outlineLevel="1" thickBot="1">
      <c r="A74" s="555" t="s">
        <v>363</v>
      </c>
      <c r="B74" s="474" t="s">
        <v>407</v>
      </c>
      <c r="C74" s="415">
        <f t="shared" si="10"/>
        <v>108</v>
      </c>
      <c r="D74" s="798">
        <f t="shared" si="11"/>
        <v>0</v>
      </c>
      <c r="E74" s="417"/>
      <c r="F74" s="384"/>
      <c r="G74" s="383"/>
      <c r="H74" s="417"/>
      <c r="I74" s="384"/>
      <c r="J74" s="764"/>
      <c r="K74" s="384"/>
      <c r="L74" s="384"/>
      <c r="M74" s="384"/>
      <c r="N74" s="384"/>
      <c r="O74" s="833"/>
      <c r="P74" s="833"/>
      <c r="Q74" s="833"/>
      <c r="R74" s="417"/>
      <c r="S74" s="384"/>
      <c r="T74" s="384"/>
      <c r="U74" s="562"/>
      <c r="V74" s="668"/>
      <c r="W74" s="387"/>
      <c r="X74" s="384"/>
      <c r="Y74" s="384"/>
      <c r="Z74" s="384"/>
      <c r="AA74" s="384"/>
      <c r="AB74" s="384"/>
      <c r="AC74" s="384"/>
      <c r="AD74" s="384"/>
      <c r="AE74" s="384"/>
      <c r="AF74" s="384"/>
      <c r="AG74" s="384"/>
      <c r="AH74" s="544">
        <v>36</v>
      </c>
      <c r="AI74" s="544">
        <v>36</v>
      </c>
      <c r="AJ74" s="544">
        <v>36</v>
      </c>
      <c r="AK74" s="384"/>
      <c r="AL74" s="384"/>
      <c r="AM74" s="384"/>
      <c r="AN74" s="384"/>
      <c r="AO74" s="744"/>
      <c r="AP74" s="744"/>
      <c r="AQ74" s="383"/>
      <c r="AR74" s="385"/>
      <c r="AS74" s="385"/>
      <c r="AT74" s="443"/>
      <c r="AU74" s="544"/>
      <c r="AV74" s="544"/>
      <c r="AW74" s="544"/>
      <c r="AX74" s="544"/>
      <c r="AY74" s="387"/>
      <c r="AZ74" s="387"/>
      <c r="BA74" s="387"/>
      <c r="BB74" s="387"/>
      <c r="BC74" s="387"/>
      <c r="BD74" s="389"/>
      <c r="BE74" s="358">
        <f t="shared" si="9"/>
        <v>108</v>
      </c>
      <c r="BF74" s="428">
        <f t="shared" si="6"/>
        <v>108</v>
      </c>
    </row>
    <row r="75" spans="1:58" ht="51.75" hidden="1" outlineLevel="1" thickBot="1">
      <c r="A75" s="487" t="s">
        <v>121</v>
      </c>
      <c r="B75" s="526" t="s">
        <v>198</v>
      </c>
      <c r="C75" s="415">
        <f t="shared" si="10"/>
        <v>0</v>
      </c>
      <c r="D75" s="352">
        <f t="shared" si="11"/>
        <v>0</v>
      </c>
      <c r="E75" s="416"/>
      <c r="F75" s="403"/>
      <c r="G75" s="419"/>
      <c r="H75" s="416"/>
      <c r="I75" s="403"/>
      <c r="J75" s="765"/>
      <c r="K75" s="403"/>
      <c r="L75" s="403"/>
      <c r="M75" s="403"/>
      <c r="N75" s="403"/>
      <c r="O75" s="833"/>
      <c r="P75" s="833"/>
      <c r="Q75" s="833"/>
      <c r="R75" s="416"/>
      <c r="S75" s="403"/>
      <c r="T75" s="403"/>
      <c r="U75" s="561"/>
      <c r="V75" s="667"/>
      <c r="W75" s="402"/>
      <c r="X75" s="403"/>
      <c r="Y75" s="403"/>
      <c r="Z75" s="403"/>
      <c r="AA75" s="403"/>
      <c r="AB75" s="403"/>
      <c r="AC75" s="403"/>
      <c r="AD75" s="403"/>
      <c r="AE75" s="403"/>
      <c r="AF75" s="403"/>
      <c r="AG75" s="403"/>
      <c r="AH75" s="543"/>
      <c r="AI75" s="543"/>
      <c r="AJ75" s="543"/>
      <c r="AK75" s="403"/>
      <c r="AL75" s="403"/>
      <c r="AM75" s="403"/>
      <c r="AN75" s="738"/>
      <c r="AO75" s="738"/>
      <c r="AP75" s="738"/>
      <c r="AQ75" s="419"/>
      <c r="AR75" s="400"/>
      <c r="AS75" s="400"/>
      <c r="AT75" s="449"/>
      <c r="AU75" s="543"/>
      <c r="AV75" s="543"/>
      <c r="AW75" s="543"/>
      <c r="AX75" s="543"/>
      <c r="AY75" s="402"/>
      <c r="AZ75" s="402"/>
      <c r="BA75" s="402"/>
      <c r="BB75" s="402"/>
      <c r="BC75" s="402"/>
      <c r="BD75" s="405"/>
      <c r="BE75" s="358">
        <f t="shared" si="9"/>
        <v>0</v>
      </c>
      <c r="BF75" s="428">
        <f t="shared" si="6"/>
        <v>0</v>
      </c>
    </row>
    <row r="76" spans="1:58" ht="72.75" hidden="1" outlineLevel="1" thickBot="1">
      <c r="A76" s="479" t="s">
        <v>122</v>
      </c>
      <c r="B76" s="478" t="s">
        <v>389</v>
      </c>
      <c r="C76" s="413">
        <f t="shared" si="10"/>
        <v>0</v>
      </c>
      <c r="D76" s="352">
        <f t="shared" si="11"/>
        <v>0</v>
      </c>
      <c r="E76" s="414"/>
      <c r="F76" s="376"/>
      <c r="G76" s="375"/>
      <c r="H76" s="414"/>
      <c r="I76" s="376"/>
      <c r="J76" s="763"/>
      <c r="K76" s="376"/>
      <c r="L76" s="376"/>
      <c r="M76" s="376"/>
      <c r="N76" s="376"/>
      <c r="O76" s="833"/>
      <c r="P76" s="833"/>
      <c r="Q76" s="833"/>
      <c r="R76" s="414"/>
      <c r="S76" s="376"/>
      <c r="T76" s="376"/>
      <c r="U76" s="559"/>
      <c r="V76" s="666"/>
      <c r="W76" s="366"/>
      <c r="X76" s="376"/>
      <c r="Y76" s="376"/>
      <c r="Z76" s="376"/>
      <c r="AA76" s="376"/>
      <c r="AB76" s="376"/>
      <c r="AC76" s="376"/>
      <c r="AD76" s="376"/>
      <c r="AE76" s="376"/>
      <c r="AF76" s="376"/>
      <c r="AG76" s="376"/>
      <c r="AH76" s="541"/>
      <c r="AI76" s="541"/>
      <c r="AJ76" s="541"/>
      <c r="AK76" s="376"/>
      <c r="AL76" s="376"/>
      <c r="AM76" s="376"/>
      <c r="AN76" s="696"/>
      <c r="AO76" s="696"/>
      <c r="AP76" s="696"/>
      <c r="AQ76" s="375"/>
      <c r="AR76" s="377"/>
      <c r="AS76" s="377"/>
      <c r="AT76" s="440"/>
      <c r="AU76" s="541"/>
      <c r="AV76" s="541"/>
      <c r="AW76" s="541"/>
      <c r="AX76" s="541"/>
      <c r="AY76" s="366"/>
      <c r="AZ76" s="366"/>
      <c r="BA76" s="366"/>
      <c r="BB76" s="366"/>
      <c r="BC76" s="366"/>
      <c r="BD76" s="372"/>
      <c r="BE76" s="358">
        <f t="shared" si="9"/>
        <v>0</v>
      </c>
      <c r="BF76" s="428">
        <f t="shared" si="6"/>
        <v>0</v>
      </c>
    </row>
    <row r="77" spans="1:58" ht="72.75" hidden="1" outlineLevel="1" thickBot="1">
      <c r="A77" s="557" t="s">
        <v>364</v>
      </c>
      <c r="B77" s="478" t="s">
        <v>408</v>
      </c>
      <c r="C77" s="413">
        <f t="shared" si="10"/>
        <v>0</v>
      </c>
      <c r="D77" s="352">
        <f t="shared" si="11"/>
        <v>0</v>
      </c>
      <c r="E77" s="417"/>
      <c r="F77" s="384"/>
      <c r="G77" s="383"/>
      <c r="H77" s="417"/>
      <c r="I77" s="384"/>
      <c r="J77" s="764"/>
      <c r="K77" s="384"/>
      <c r="L77" s="384"/>
      <c r="M77" s="384"/>
      <c r="N77" s="384"/>
      <c r="O77" s="833"/>
      <c r="P77" s="833"/>
      <c r="Q77" s="833"/>
      <c r="R77" s="417"/>
      <c r="S77" s="384"/>
      <c r="T77" s="384"/>
      <c r="U77" s="562"/>
      <c r="V77" s="668"/>
      <c r="W77" s="387"/>
      <c r="X77" s="384"/>
      <c r="Y77" s="384"/>
      <c r="Z77" s="384"/>
      <c r="AA77" s="384"/>
      <c r="AB77" s="384"/>
      <c r="AC77" s="384"/>
      <c r="AD77" s="384"/>
      <c r="AE77" s="384"/>
      <c r="AF77" s="384"/>
      <c r="AG77" s="384"/>
      <c r="AH77" s="544"/>
      <c r="AI77" s="544"/>
      <c r="AJ77" s="544"/>
      <c r="AK77" s="384"/>
      <c r="AL77" s="384"/>
      <c r="AM77" s="384"/>
      <c r="AN77" s="384"/>
      <c r="AO77" s="744"/>
      <c r="AP77" s="744"/>
      <c r="AQ77" s="383"/>
      <c r="AR77" s="385"/>
      <c r="AS77" s="385"/>
      <c r="AT77" s="443"/>
      <c r="AU77" s="544"/>
      <c r="AV77" s="544"/>
      <c r="AW77" s="544"/>
      <c r="AX77" s="544"/>
      <c r="AY77" s="387"/>
      <c r="AZ77" s="387"/>
      <c r="BA77" s="387"/>
      <c r="BB77" s="387"/>
      <c r="BC77" s="387"/>
      <c r="BD77" s="389"/>
      <c r="BE77" s="358">
        <f t="shared" si="9"/>
        <v>0</v>
      </c>
      <c r="BF77" s="359">
        <f t="shared" ref="BF77:BF81" si="12">SUM(E77:AV77)</f>
        <v>0</v>
      </c>
    </row>
    <row r="78" spans="1:58" ht="24.75" collapsed="1" thickBot="1">
      <c r="A78" s="486" t="s">
        <v>124</v>
      </c>
      <c r="B78" s="477" t="s">
        <v>125</v>
      </c>
      <c r="C78" s="429">
        <f t="shared" si="10"/>
        <v>0</v>
      </c>
      <c r="D78" s="352">
        <f t="shared" si="11"/>
        <v>0</v>
      </c>
      <c r="E78" s="430"/>
      <c r="F78" s="419"/>
      <c r="G78" s="419"/>
      <c r="H78" s="416"/>
      <c r="I78" s="403"/>
      <c r="J78" s="765"/>
      <c r="K78" s="403"/>
      <c r="L78" s="403"/>
      <c r="M78" s="419"/>
      <c r="N78" s="738"/>
      <c r="O78" s="833"/>
      <c r="P78" s="833"/>
      <c r="Q78" s="833"/>
      <c r="R78" s="740"/>
      <c r="S78" s="738"/>
      <c r="T78" s="738"/>
      <c r="U78" s="561"/>
      <c r="V78" s="667"/>
      <c r="W78" s="402"/>
      <c r="X78" s="403"/>
      <c r="Y78" s="403"/>
      <c r="Z78" s="738"/>
      <c r="AA78" s="738"/>
      <c r="AB78" s="738"/>
      <c r="AC78" s="738"/>
      <c r="AD78" s="738"/>
      <c r="AE78" s="738"/>
      <c r="AF78" s="738"/>
      <c r="AG78" s="738"/>
      <c r="AH78" s="543"/>
      <c r="AI78" s="543"/>
      <c r="AJ78" s="543"/>
      <c r="AK78" s="738"/>
      <c r="AL78" s="738"/>
      <c r="AM78" s="738"/>
      <c r="AN78" s="738"/>
      <c r="AO78" s="738"/>
      <c r="AP78" s="738"/>
      <c r="AQ78" s="419"/>
      <c r="AR78" s="400"/>
      <c r="AS78" s="400"/>
      <c r="AT78" s="449"/>
      <c r="AU78" s="543"/>
      <c r="AV78" s="543"/>
      <c r="AW78" s="543"/>
      <c r="AX78" s="543"/>
      <c r="AY78" s="402"/>
      <c r="AZ78" s="402"/>
      <c r="BA78" s="402"/>
      <c r="BB78" s="402"/>
      <c r="BC78" s="402"/>
      <c r="BD78" s="405"/>
      <c r="BE78" s="358">
        <f t="shared" si="9"/>
        <v>0</v>
      </c>
      <c r="BF78" s="359">
        <f t="shared" si="12"/>
        <v>0</v>
      </c>
    </row>
    <row r="79" spans="1:58" ht="48.75" thickBot="1">
      <c r="A79" s="480" t="s">
        <v>126</v>
      </c>
      <c r="B79" s="478" t="s">
        <v>127</v>
      </c>
      <c r="C79" s="429">
        <f t="shared" si="10"/>
        <v>45</v>
      </c>
      <c r="D79" s="352">
        <f t="shared" si="11"/>
        <v>0</v>
      </c>
      <c r="E79" s="431"/>
      <c r="F79" s="375"/>
      <c r="G79" s="375"/>
      <c r="H79" s="414"/>
      <c r="I79" s="376"/>
      <c r="J79" s="763"/>
      <c r="K79" s="376"/>
      <c r="L79" s="376"/>
      <c r="M79" s="375"/>
      <c r="N79" s="696"/>
      <c r="O79" s="833"/>
      <c r="P79" s="833"/>
      <c r="Q79" s="833"/>
      <c r="R79" s="698"/>
      <c r="S79" s="696"/>
      <c r="T79" s="696"/>
      <c r="U79" s="559"/>
      <c r="V79" s="666"/>
      <c r="W79" s="366"/>
      <c r="X79" s="376">
        <v>2</v>
      </c>
      <c r="Y79" s="376">
        <v>2</v>
      </c>
      <c r="Z79" s="696">
        <v>2</v>
      </c>
      <c r="AA79" s="696">
        <v>2</v>
      </c>
      <c r="AB79" s="696">
        <v>2</v>
      </c>
      <c r="AC79" s="696">
        <v>2</v>
      </c>
      <c r="AD79" s="696">
        <v>2</v>
      </c>
      <c r="AE79" s="696">
        <v>2</v>
      </c>
      <c r="AF79" s="696">
        <v>2</v>
      </c>
      <c r="AG79" s="696">
        <v>2</v>
      </c>
      <c r="AH79" s="541"/>
      <c r="AI79" s="541"/>
      <c r="AJ79" s="541"/>
      <c r="AK79" s="696">
        <v>2</v>
      </c>
      <c r="AL79" s="696">
        <v>2</v>
      </c>
      <c r="AM79" s="696">
        <v>2</v>
      </c>
      <c r="AN79" s="696">
        <v>2</v>
      </c>
      <c r="AO79" s="696">
        <v>2</v>
      </c>
      <c r="AP79" s="696">
        <v>8</v>
      </c>
      <c r="AQ79" s="375">
        <v>7</v>
      </c>
      <c r="AR79" s="377"/>
      <c r="AS79" s="377"/>
      <c r="AT79" s="440"/>
      <c r="AU79" s="541"/>
      <c r="AV79" s="541"/>
      <c r="AW79" s="541"/>
      <c r="AX79" s="541"/>
      <c r="AY79" s="366"/>
      <c r="AZ79" s="366"/>
      <c r="BA79" s="366"/>
      <c r="BB79" s="366"/>
      <c r="BC79" s="366"/>
      <c r="BD79" s="372"/>
      <c r="BE79" s="358">
        <f t="shared" si="9"/>
        <v>45</v>
      </c>
      <c r="BF79" s="359">
        <f t="shared" si="12"/>
        <v>45</v>
      </c>
    </row>
    <row r="80" spans="1:58" ht="60.75" thickBot="1">
      <c r="A80" s="869" t="s">
        <v>454</v>
      </c>
      <c r="B80" s="869" t="s">
        <v>455</v>
      </c>
      <c r="C80" s="429">
        <v>0</v>
      </c>
      <c r="D80" s="352">
        <v>0</v>
      </c>
      <c r="E80" s="369"/>
      <c r="F80" s="361"/>
      <c r="G80" s="361"/>
      <c r="H80" s="367"/>
      <c r="I80" s="362"/>
      <c r="J80" s="766"/>
      <c r="K80" s="362"/>
      <c r="L80" s="362"/>
      <c r="M80" s="361"/>
      <c r="N80" s="732"/>
      <c r="O80" s="833"/>
      <c r="P80" s="833"/>
      <c r="Q80" s="833"/>
      <c r="R80" s="731"/>
      <c r="S80" s="732"/>
      <c r="T80" s="732"/>
      <c r="U80" s="565"/>
      <c r="V80" s="684"/>
      <c r="W80" s="371"/>
      <c r="X80" s="362"/>
      <c r="Y80" s="362"/>
      <c r="Z80" s="732"/>
      <c r="AA80" s="732"/>
      <c r="AB80" s="732"/>
      <c r="AC80" s="732"/>
      <c r="AD80" s="732"/>
      <c r="AE80" s="732"/>
      <c r="AF80" s="732"/>
      <c r="AG80" s="732"/>
      <c r="AH80" s="547"/>
      <c r="AI80" s="547"/>
      <c r="AJ80" s="547"/>
      <c r="AK80" s="732"/>
      <c r="AL80" s="732"/>
      <c r="AM80" s="732"/>
      <c r="AN80" s="732"/>
      <c r="AO80" s="732"/>
      <c r="AP80" s="732"/>
      <c r="AQ80" s="361"/>
      <c r="AR80" s="364"/>
      <c r="AS80" s="364"/>
      <c r="AT80" s="439"/>
      <c r="AU80" s="547"/>
      <c r="AV80" s="547"/>
      <c r="AW80" s="547"/>
      <c r="AX80" s="547"/>
      <c r="AY80" s="371"/>
      <c r="AZ80" s="371"/>
      <c r="BA80" s="371"/>
      <c r="BB80" s="371"/>
      <c r="BC80" s="371"/>
      <c r="BD80" s="423"/>
      <c r="BE80" s="358"/>
      <c r="BF80" s="359"/>
    </row>
    <row r="81" spans="1:58" ht="48.75" thickBot="1">
      <c r="A81" s="481" t="s">
        <v>365</v>
      </c>
      <c r="B81" s="475" t="s">
        <v>409</v>
      </c>
      <c r="C81" s="413">
        <f t="shared" si="10"/>
        <v>0</v>
      </c>
      <c r="D81" s="352">
        <f t="shared" si="11"/>
        <v>0</v>
      </c>
      <c r="E81" s="417"/>
      <c r="F81" s="384"/>
      <c r="G81" s="383"/>
      <c r="H81" s="417"/>
      <c r="I81" s="384"/>
      <c r="J81" s="764"/>
      <c r="K81" s="384"/>
      <c r="L81" s="384"/>
      <c r="M81" s="384"/>
      <c r="N81" s="384"/>
      <c r="O81" s="833"/>
      <c r="P81" s="833"/>
      <c r="Q81" s="833"/>
      <c r="R81" s="417"/>
      <c r="S81" s="384"/>
      <c r="T81" s="384"/>
      <c r="U81" s="562"/>
      <c r="V81" s="668"/>
      <c r="W81" s="387"/>
      <c r="X81" s="384"/>
      <c r="Y81" s="384"/>
      <c r="Z81" s="384"/>
      <c r="AA81" s="384"/>
      <c r="AB81" s="384"/>
      <c r="AC81" s="384"/>
      <c r="AD81" s="384"/>
      <c r="AE81" s="384"/>
      <c r="AF81" s="384"/>
      <c r="AG81" s="384"/>
      <c r="AH81" s="544"/>
      <c r="AI81" s="544"/>
      <c r="AJ81" s="544"/>
      <c r="AK81" s="384"/>
      <c r="AL81" s="384"/>
      <c r="AM81" s="384"/>
      <c r="AN81" s="384"/>
      <c r="AO81" s="744"/>
      <c r="AP81" s="744"/>
      <c r="AQ81" s="383"/>
      <c r="AR81" s="385"/>
      <c r="AS81" s="385"/>
      <c r="AT81" s="443"/>
      <c r="AU81" s="544"/>
      <c r="AV81" s="544"/>
      <c r="AW81" s="544"/>
      <c r="AX81" s="544"/>
      <c r="AY81" s="387"/>
      <c r="AZ81" s="387"/>
      <c r="BA81" s="387"/>
      <c r="BB81" s="387"/>
      <c r="BC81" s="387"/>
      <c r="BD81" s="389"/>
      <c r="BE81" s="358">
        <f t="shared" si="9"/>
        <v>0</v>
      </c>
      <c r="BF81" s="359">
        <f t="shared" si="12"/>
        <v>0</v>
      </c>
    </row>
    <row r="82" spans="1:58">
      <c r="A82" s="484"/>
      <c r="N82" s="755"/>
      <c r="O82" s="755"/>
      <c r="P82" s="755"/>
      <c r="Q82" s="755"/>
      <c r="R82" s="755"/>
      <c r="S82" s="755"/>
      <c r="T82" s="755"/>
      <c r="U82" s="755"/>
      <c r="V82" s="755"/>
      <c r="W82" s="755"/>
      <c r="X82" s="755"/>
      <c r="Y82" s="755"/>
      <c r="Z82" s="755"/>
      <c r="AA82" s="755"/>
      <c r="AB82" s="755"/>
      <c r="AC82" s="755"/>
      <c r="AD82" s="755"/>
      <c r="AE82" s="755"/>
      <c r="AF82" s="755"/>
      <c r="AG82" s="755"/>
      <c r="AH82" s="755"/>
      <c r="AI82" s="755"/>
      <c r="AJ82" s="755"/>
      <c r="AK82" s="755"/>
      <c r="AL82" s="755"/>
      <c r="AM82" s="755"/>
      <c r="AN82" s="755"/>
      <c r="AO82" s="755"/>
      <c r="AP82" s="755"/>
      <c r="BE82" s="432"/>
      <c r="BF82" s="432"/>
    </row>
    <row r="83" spans="1:58" ht="18">
      <c r="D83" s="434"/>
      <c r="E83" s="349" t="s">
        <v>353</v>
      </c>
      <c r="H83" s="527"/>
      <c r="I83" s="349" t="s">
        <v>354</v>
      </c>
      <c r="K83" s="435"/>
      <c r="L83" s="349" t="s">
        <v>355</v>
      </c>
      <c r="N83" s="755"/>
      <c r="O83" s="755"/>
      <c r="P83" s="755"/>
      <c r="Q83" s="436"/>
      <c r="R83" s="755" t="s">
        <v>356</v>
      </c>
      <c r="S83" s="755"/>
      <c r="T83" s="755"/>
      <c r="U83" s="755"/>
      <c r="V83" s="755"/>
      <c r="W83" s="755"/>
      <c r="X83" s="755"/>
      <c r="Y83" s="755"/>
      <c r="Z83" s="735"/>
      <c r="AA83" s="735"/>
      <c r="AB83" s="735"/>
      <c r="AC83" s="735"/>
      <c r="AD83" s="755"/>
      <c r="AE83" s="755" t="s">
        <v>440</v>
      </c>
      <c r="AF83" s="755"/>
      <c r="AG83" s="755"/>
      <c r="AH83" s="755"/>
      <c r="AI83" s="755"/>
      <c r="AJ83" s="755"/>
      <c r="AK83" s="762" t="s">
        <v>439</v>
      </c>
      <c r="AL83" s="755" t="s">
        <v>441</v>
      </c>
      <c r="AM83" s="755"/>
      <c r="AN83" s="755"/>
      <c r="AO83" s="755"/>
      <c r="AP83" s="755"/>
      <c r="BE83" s="432"/>
      <c r="BF83" s="432"/>
    </row>
    <row r="84" spans="1:58">
      <c r="I84" s="349"/>
      <c r="J84" s="350"/>
      <c r="BE84" s="432"/>
      <c r="BF84" s="432"/>
    </row>
    <row r="85" spans="1:58">
      <c r="D85" s="437"/>
      <c r="I85" s="349"/>
      <c r="J85" s="350"/>
      <c r="BE85" s="432"/>
      <c r="BF85" s="432"/>
    </row>
    <row r="86" spans="1:58">
      <c r="I86" s="349"/>
      <c r="J86" s="350"/>
      <c r="BE86" s="432"/>
      <c r="BF86" s="432"/>
    </row>
    <row r="87" spans="1:58" ht="24" customHeight="1">
      <c r="I87" s="349"/>
      <c r="J87" s="350"/>
      <c r="BE87" s="432"/>
      <c r="BF87" s="432"/>
    </row>
    <row r="88" spans="1:58" ht="20.45" customHeight="1">
      <c r="I88" s="349"/>
      <c r="J88" s="350"/>
      <c r="BE88" s="432"/>
      <c r="BF88" s="432"/>
    </row>
    <row r="89" spans="1:58" ht="22.9" customHeight="1">
      <c r="I89" s="349"/>
      <c r="J89" s="350"/>
      <c r="BE89" s="432"/>
      <c r="BF89" s="432"/>
    </row>
    <row r="90" spans="1:58">
      <c r="I90" s="349"/>
      <c r="J90" s="350"/>
      <c r="BE90" s="432"/>
      <c r="BF90" s="432"/>
    </row>
    <row r="91" spans="1:58">
      <c r="BE91" s="432"/>
      <c r="BF91" s="432"/>
    </row>
    <row r="92" spans="1:58">
      <c r="BE92" s="432"/>
      <c r="BF92" s="432"/>
    </row>
    <row r="93" spans="1:58" ht="19.899999999999999" customHeight="1">
      <c r="BE93" s="432"/>
      <c r="BF93" s="432"/>
    </row>
  </sheetData>
  <mergeCells count="35">
    <mergeCell ref="A8:A12"/>
    <mergeCell ref="B8:B12"/>
    <mergeCell ref="C8:C12"/>
    <mergeCell ref="D8:D12"/>
    <mergeCell ref="E8:H10"/>
    <mergeCell ref="B6:BB6"/>
    <mergeCell ref="M7:AS7"/>
    <mergeCell ref="I8:I12"/>
    <mergeCell ref="J8:L10"/>
    <mergeCell ref="M8:M12"/>
    <mergeCell ref="AJ8:AL10"/>
    <mergeCell ref="AM8:AM12"/>
    <mergeCell ref="AN8:AQ10"/>
    <mergeCell ref="N8:Q10"/>
    <mergeCell ref="R8:U10"/>
    <mergeCell ref="V8:V12"/>
    <mergeCell ref="W8:Y10"/>
    <mergeCell ref="Z8:Z12"/>
    <mergeCell ref="AA8:AC10"/>
    <mergeCell ref="BF8:BF12"/>
    <mergeCell ref="X14:X19"/>
    <mergeCell ref="Y14:Y19"/>
    <mergeCell ref="AG14:AG19"/>
    <mergeCell ref="AP14:AP19"/>
    <mergeCell ref="AQ14:AQ19"/>
    <mergeCell ref="AR14:AR19"/>
    <mergeCell ref="AR8:AU10"/>
    <mergeCell ref="AV8:AV12"/>
    <mergeCell ref="AW8:AY10"/>
    <mergeCell ref="AZ8:AZ12"/>
    <mergeCell ref="BA8:BD10"/>
    <mergeCell ref="BE8:BE12"/>
    <mergeCell ref="AD8:AD12"/>
    <mergeCell ref="AE8:AH10"/>
    <mergeCell ref="AI8:AI12"/>
  </mergeCells>
  <pageMargins left="0.31496062992125984" right="0.19685039370078741" top="0.27559055118110237" bottom="0.51181102362204722" header="0.11811023622047245" footer="0.31496062992125984"/>
  <pageSetup paperSize="9" scale="60" orientation="landscape" horizontalDpi="4294967293" verticalDpi="4294967293" r:id="rId1"/>
</worksheet>
</file>

<file path=xl/worksheets/sheet12.xml><?xml version="1.0" encoding="utf-8"?>
<worksheet xmlns="http://schemas.openxmlformats.org/spreadsheetml/2006/main" xmlns:r="http://schemas.openxmlformats.org/officeDocument/2006/relationships">
  <dimension ref="A1:BF89"/>
  <sheetViews>
    <sheetView topLeftCell="A62" zoomScale="80" zoomScaleNormal="80" workbookViewId="0">
      <selection activeCell="AI73" sqref="AI73"/>
    </sheetView>
  </sheetViews>
  <sheetFormatPr defaultColWidth="9.140625" defaultRowHeight="12" outlineLevelRow="1"/>
  <cols>
    <col min="1" max="1" width="9.140625" style="349"/>
    <col min="2" max="2" width="26.7109375" style="349" customWidth="1"/>
    <col min="3" max="3" width="4.7109375" style="349" customWidth="1"/>
    <col min="4" max="4" width="4.85546875" style="349" customWidth="1"/>
    <col min="5" max="8" width="3.7109375" style="349" customWidth="1"/>
    <col min="9" max="9" width="3.7109375" style="350" customWidth="1"/>
    <col min="10" max="39" width="3.7109375" style="349" customWidth="1"/>
    <col min="40" max="41" width="3.7109375" style="350" customWidth="1"/>
    <col min="42" max="42" width="3.5703125" style="350" customWidth="1"/>
    <col min="43" max="43" width="3.28515625" style="349" customWidth="1"/>
    <col min="44" max="44" width="4.42578125" style="349" customWidth="1"/>
    <col min="45" max="45" width="4" style="349" customWidth="1"/>
    <col min="46" max="46" width="3.42578125" style="349" customWidth="1"/>
    <col min="47" max="47" width="3.140625" style="349" customWidth="1"/>
    <col min="48" max="48" width="3.28515625" style="350" customWidth="1"/>
    <col min="49" max="49" width="2.85546875" style="349" customWidth="1"/>
    <col min="50" max="50" width="3.140625" style="349" customWidth="1"/>
    <col min="51" max="51" width="2.7109375" style="349" customWidth="1"/>
    <col min="52" max="52" width="3" style="349" customWidth="1"/>
    <col min="53" max="53" width="2.28515625" style="349" customWidth="1"/>
    <col min="54" max="54" width="3.140625" style="349" customWidth="1"/>
    <col min="55" max="56" width="3.28515625" style="349" customWidth="1"/>
    <col min="57" max="57" width="3.7109375" style="349" customWidth="1"/>
    <col min="58" max="58" width="3.5703125" style="349" customWidth="1"/>
    <col min="59" max="16384" width="9.140625" style="349"/>
  </cols>
  <sheetData>
    <row r="1" spans="1:58" ht="15.75" customHeight="1">
      <c r="B1" s="912" t="s">
        <v>366</v>
      </c>
      <c r="C1" s="1053"/>
      <c r="D1" s="1053"/>
      <c r="E1" s="1053"/>
      <c r="F1" s="1053"/>
      <c r="G1" s="1053"/>
      <c r="H1" s="1053"/>
      <c r="I1" s="1053"/>
      <c r="J1" s="1053"/>
      <c r="K1" s="1053"/>
      <c r="L1" s="1053"/>
      <c r="M1" s="1053"/>
      <c r="N1" s="1053"/>
      <c r="O1" s="1053"/>
      <c r="P1" s="1053"/>
      <c r="Q1" s="1053"/>
      <c r="R1" s="1053"/>
      <c r="S1" s="1053"/>
      <c r="T1" s="1053"/>
      <c r="U1" s="1053"/>
      <c r="V1" s="1053"/>
      <c r="W1" s="1053"/>
      <c r="X1" s="1053"/>
      <c r="Y1" s="1053"/>
      <c r="Z1" s="1053"/>
      <c r="AA1" s="1053"/>
      <c r="AB1" s="1053"/>
      <c r="AC1" s="1053"/>
      <c r="AD1" s="1053"/>
      <c r="AE1" s="1053"/>
      <c r="AF1" s="1053"/>
      <c r="AG1" s="1053"/>
      <c r="AH1" s="1053"/>
      <c r="AI1" s="1053"/>
      <c r="AJ1" s="1053"/>
      <c r="AK1" s="1053"/>
      <c r="AL1" s="1053"/>
      <c r="AM1" s="1053"/>
      <c r="AN1" s="1053"/>
      <c r="AO1" s="1053"/>
      <c r="AP1" s="1053"/>
      <c r="AQ1" s="1053"/>
      <c r="AR1" s="1053"/>
      <c r="AS1" s="1053"/>
      <c r="AT1" s="1053"/>
      <c r="AU1" s="1053"/>
      <c r="AV1" s="1053"/>
      <c r="AW1" s="1053"/>
      <c r="AX1" s="1053"/>
      <c r="AY1" s="1053"/>
      <c r="AZ1" s="1053"/>
      <c r="BA1" s="1053"/>
      <c r="BB1" s="1053"/>
    </row>
    <row r="2" spans="1:58" ht="12.75" customHeight="1" thickBot="1">
      <c r="B2" s="349" t="s">
        <v>366</v>
      </c>
      <c r="R2" s="727" t="s">
        <v>450</v>
      </c>
      <c r="S2" s="727"/>
      <c r="T2" s="727"/>
      <c r="U2" s="727"/>
      <c r="V2" s="727"/>
      <c r="W2" s="727"/>
      <c r="X2" s="727"/>
      <c r="Y2" s="727"/>
      <c r="Z2" s="727"/>
      <c r="AA2" s="727"/>
      <c r="AB2" s="727"/>
      <c r="AC2" s="727"/>
      <c r="AD2" s="727"/>
      <c r="AE2" s="727"/>
      <c r="AF2" s="727"/>
      <c r="AG2" s="711"/>
    </row>
    <row r="3" spans="1:58" ht="12.75" customHeight="1" thickBot="1">
      <c r="A3" s="1054" t="s">
        <v>358</v>
      </c>
      <c r="B3" s="1057" t="s">
        <v>336</v>
      </c>
      <c r="C3" s="1060" t="s">
        <v>337</v>
      </c>
      <c r="D3" s="1060" t="s">
        <v>338</v>
      </c>
      <c r="E3" s="915" t="s">
        <v>1</v>
      </c>
      <c r="F3" s="916"/>
      <c r="G3" s="916"/>
      <c r="H3" s="917"/>
      <c r="I3" s="924" t="s">
        <v>2</v>
      </c>
      <c r="J3" s="915" t="s">
        <v>3</v>
      </c>
      <c r="K3" s="916"/>
      <c r="L3" s="917"/>
      <c r="M3" s="924" t="s">
        <v>4</v>
      </c>
      <c r="N3" s="916" t="s">
        <v>5</v>
      </c>
      <c r="O3" s="916"/>
      <c r="P3" s="916"/>
      <c r="Q3" s="917"/>
      <c r="R3" s="915" t="s">
        <v>6</v>
      </c>
      <c r="S3" s="916"/>
      <c r="T3" s="916"/>
      <c r="U3" s="917"/>
      <c r="V3" s="924" t="s">
        <v>21</v>
      </c>
      <c r="W3" s="915" t="s">
        <v>8</v>
      </c>
      <c r="X3" s="916"/>
      <c r="Y3" s="917"/>
      <c r="Z3" s="924" t="s">
        <v>7</v>
      </c>
      <c r="AA3" s="916" t="s">
        <v>10</v>
      </c>
      <c r="AB3" s="916"/>
      <c r="AC3" s="917"/>
      <c r="AD3" s="1065" t="s">
        <v>9</v>
      </c>
      <c r="AE3" s="915" t="s">
        <v>12</v>
      </c>
      <c r="AF3" s="916"/>
      <c r="AG3" s="916"/>
      <c r="AH3" s="917"/>
      <c r="AI3" s="936" t="s">
        <v>431</v>
      </c>
      <c r="AJ3" s="928" t="s">
        <v>15</v>
      </c>
      <c r="AK3" s="928"/>
      <c r="AL3" s="929"/>
      <c r="AM3" s="1041" t="s">
        <v>432</v>
      </c>
      <c r="AN3" s="927" t="s">
        <v>16</v>
      </c>
      <c r="AO3" s="928"/>
      <c r="AP3" s="928"/>
      <c r="AQ3" s="929"/>
      <c r="AR3" s="927" t="s">
        <v>17</v>
      </c>
      <c r="AS3" s="928"/>
      <c r="AT3" s="928"/>
      <c r="AU3" s="929"/>
      <c r="AV3" s="936" t="s">
        <v>14</v>
      </c>
      <c r="AW3" s="927" t="s">
        <v>18</v>
      </c>
      <c r="AX3" s="928"/>
      <c r="AY3" s="929"/>
      <c r="AZ3" s="936" t="s">
        <v>20</v>
      </c>
      <c r="BA3" s="927" t="s">
        <v>19</v>
      </c>
      <c r="BB3" s="928"/>
      <c r="BC3" s="928"/>
      <c r="BD3" s="929"/>
      <c r="BE3" s="1063" t="s">
        <v>339</v>
      </c>
      <c r="BF3" s="1064" t="s">
        <v>340</v>
      </c>
    </row>
    <row r="4" spans="1:58" ht="10.5" customHeight="1" thickBot="1">
      <c r="A4" s="1055"/>
      <c r="B4" s="1058"/>
      <c r="C4" s="1061"/>
      <c r="D4" s="1061"/>
      <c r="E4" s="918"/>
      <c r="F4" s="919"/>
      <c r="G4" s="919"/>
      <c r="H4" s="920"/>
      <c r="I4" s="925"/>
      <c r="J4" s="918"/>
      <c r="K4" s="919"/>
      <c r="L4" s="920"/>
      <c r="M4" s="925"/>
      <c r="N4" s="919"/>
      <c r="O4" s="919"/>
      <c r="P4" s="919"/>
      <c r="Q4" s="920"/>
      <c r="R4" s="918"/>
      <c r="S4" s="919"/>
      <c r="T4" s="919"/>
      <c r="U4" s="920"/>
      <c r="V4" s="925"/>
      <c r="W4" s="918"/>
      <c r="X4" s="919"/>
      <c r="Y4" s="920"/>
      <c r="Z4" s="925"/>
      <c r="AA4" s="919"/>
      <c r="AB4" s="919"/>
      <c r="AC4" s="920"/>
      <c r="AD4" s="1066"/>
      <c r="AE4" s="918"/>
      <c r="AF4" s="919"/>
      <c r="AG4" s="919"/>
      <c r="AH4" s="920"/>
      <c r="AI4" s="937"/>
      <c r="AJ4" s="931"/>
      <c r="AK4" s="931"/>
      <c r="AL4" s="932"/>
      <c r="AM4" s="1042"/>
      <c r="AN4" s="930"/>
      <c r="AO4" s="931"/>
      <c r="AP4" s="931"/>
      <c r="AQ4" s="932"/>
      <c r="AR4" s="930"/>
      <c r="AS4" s="931"/>
      <c r="AT4" s="931"/>
      <c r="AU4" s="932"/>
      <c r="AV4" s="937"/>
      <c r="AW4" s="930"/>
      <c r="AX4" s="931"/>
      <c r="AY4" s="932"/>
      <c r="AZ4" s="937"/>
      <c r="BA4" s="930"/>
      <c r="BB4" s="931"/>
      <c r="BC4" s="931"/>
      <c r="BD4" s="932"/>
      <c r="BE4" s="1063"/>
      <c r="BF4" s="1064"/>
    </row>
    <row r="5" spans="1:58" ht="25.5" customHeight="1" thickBot="1">
      <c r="A5" s="1055"/>
      <c r="B5" s="1058"/>
      <c r="C5" s="1061"/>
      <c r="D5" s="1061"/>
      <c r="E5" s="921"/>
      <c r="F5" s="922"/>
      <c r="G5" s="922"/>
      <c r="H5" s="923"/>
      <c r="I5" s="925"/>
      <c r="J5" s="921"/>
      <c r="K5" s="922"/>
      <c r="L5" s="923"/>
      <c r="M5" s="925"/>
      <c r="N5" s="919"/>
      <c r="O5" s="922"/>
      <c r="P5" s="922"/>
      <c r="Q5" s="923"/>
      <c r="R5" s="921"/>
      <c r="S5" s="922"/>
      <c r="T5" s="922"/>
      <c r="U5" s="923"/>
      <c r="V5" s="925"/>
      <c r="W5" s="921"/>
      <c r="X5" s="922"/>
      <c r="Y5" s="923"/>
      <c r="Z5" s="925"/>
      <c r="AA5" s="922"/>
      <c r="AB5" s="922"/>
      <c r="AC5" s="923"/>
      <c r="AD5" s="1066"/>
      <c r="AE5" s="921"/>
      <c r="AF5" s="922"/>
      <c r="AG5" s="922"/>
      <c r="AH5" s="923"/>
      <c r="AI5" s="937"/>
      <c r="AJ5" s="934"/>
      <c r="AK5" s="934"/>
      <c r="AL5" s="935"/>
      <c r="AM5" s="1042"/>
      <c r="AN5" s="933"/>
      <c r="AO5" s="934"/>
      <c r="AP5" s="934"/>
      <c r="AQ5" s="935"/>
      <c r="AR5" s="933"/>
      <c r="AS5" s="934"/>
      <c r="AT5" s="934"/>
      <c r="AU5" s="935"/>
      <c r="AV5" s="937"/>
      <c r="AW5" s="933"/>
      <c r="AX5" s="934"/>
      <c r="AY5" s="935"/>
      <c r="AZ5" s="937"/>
      <c r="BA5" s="933"/>
      <c r="BB5" s="934"/>
      <c r="BC5" s="934"/>
      <c r="BD5" s="935"/>
      <c r="BE5" s="1063"/>
      <c r="BF5" s="1064"/>
    </row>
    <row r="6" spans="1:58" ht="25.5" customHeight="1" thickBot="1">
      <c r="A6" s="1055"/>
      <c r="B6" s="1058"/>
      <c r="C6" s="1061"/>
      <c r="D6" s="1061"/>
      <c r="E6" s="48">
        <v>1</v>
      </c>
      <c r="F6" s="49">
        <v>8</v>
      </c>
      <c r="G6" s="49">
        <v>15</v>
      </c>
      <c r="H6" s="50">
        <v>22</v>
      </c>
      <c r="I6" s="925"/>
      <c r="J6" s="48">
        <v>6</v>
      </c>
      <c r="K6" s="49">
        <v>13</v>
      </c>
      <c r="L6" s="50">
        <v>20</v>
      </c>
      <c r="M6" s="925"/>
      <c r="N6" s="713">
        <v>3</v>
      </c>
      <c r="O6" s="51">
        <v>10</v>
      </c>
      <c r="P6" s="49">
        <v>17</v>
      </c>
      <c r="Q6" s="50">
        <v>24</v>
      </c>
      <c r="R6" s="51">
        <v>1</v>
      </c>
      <c r="S6" s="49">
        <v>8</v>
      </c>
      <c r="T6" s="49">
        <v>15</v>
      </c>
      <c r="U6" s="50">
        <v>22</v>
      </c>
      <c r="V6" s="925"/>
      <c r="W6" s="48">
        <v>5</v>
      </c>
      <c r="X6" s="49">
        <v>12</v>
      </c>
      <c r="Y6" s="50">
        <v>19</v>
      </c>
      <c r="Z6" s="925"/>
      <c r="AA6" s="48">
        <v>2</v>
      </c>
      <c r="AB6" s="49">
        <v>9</v>
      </c>
      <c r="AC6" s="50">
        <v>16</v>
      </c>
      <c r="AD6" s="1066"/>
      <c r="AE6" s="48">
        <v>2</v>
      </c>
      <c r="AF6" s="699">
        <v>9</v>
      </c>
      <c r="AG6" s="49">
        <v>16</v>
      </c>
      <c r="AH6" s="52">
        <v>23</v>
      </c>
      <c r="AI6" s="937"/>
      <c r="AJ6" s="53">
        <v>6</v>
      </c>
      <c r="AK6" s="54">
        <v>13</v>
      </c>
      <c r="AL6" s="52">
        <v>20</v>
      </c>
      <c r="AM6" s="1042"/>
      <c r="AN6" s="53">
        <v>4</v>
      </c>
      <c r="AO6" s="701">
        <v>11</v>
      </c>
      <c r="AP6" s="54">
        <v>18</v>
      </c>
      <c r="AQ6" s="52">
        <v>25</v>
      </c>
      <c r="AR6" s="55">
        <v>1</v>
      </c>
      <c r="AS6" s="54">
        <v>8</v>
      </c>
      <c r="AT6" s="54">
        <v>15</v>
      </c>
      <c r="AU6" s="52">
        <v>22</v>
      </c>
      <c r="AV6" s="937"/>
      <c r="AW6" s="53">
        <v>6</v>
      </c>
      <c r="AX6" s="54">
        <v>13</v>
      </c>
      <c r="AY6" s="52">
        <v>20</v>
      </c>
      <c r="AZ6" s="937"/>
      <c r="BA6" s="53">
        <v>3</v>
      </c>
      <c r="BB6" s="54">
        <v>10</v>
      </c>
      <c r="BC6" s="54">
        <v>17</v>
      </c>
      <c r="BD6" s="52">
        <v>24</v>
      </c>
      <c r="BE6" s="1063"/>
      <c r="BF6" s="1064"/>
    </row>
    <row r="7" spans="1:58" ht="25.5" customHeight="1" thickBot="1">
      <c r="A7" s="1056"/>
      <c r="B7" s="1059"/>
      <c r="C7" s="1062"/>
      <c r="D7" s="1062"/>
      <c r="E7" s="20">
        <v>7</v>
      </c>
      <c r="F7" s="21">
        <v>14</v>
      </c>
      <c r="G7" s="21">
        <v>21</v>
      </c>
      <c r="H7" s="29">
        <v>28</v>
      </c>
      <c r="I7" s="926"/>
      <c r="J7" s="20">
        <v>12</v>
      </c>
      <c r="K7" s="21">
        <v>19</v>
      </c>
      <c r="L7" s="29">
        <v>26</v>
      </c>
      <c r="M7" s="926"/>
      <c r="N7" s="714">
        <v>9</v>
      </c>
      <c r="O7" s="20">
        <v>16</v>
      </c>
      <c r="P7" s="21">
        <v>23</v>
      </c>
      <c r="Q7" s="29">
        <v>30</v>
      </c>
      <c r="R7" s="20">
        <v>7</v>
      </c>
      <c r="S7" s="21">
        <v>14</v>
      </c>
      <c r="T7" s="21">
        <v>21</v>
      </c>
      <c r="U7" s="29">
        <v>28</v>
      </c>
      <c r="V7" s="925"/>
      <c r="W7" s="573">
        <v>11</v>
      </c>
      <c r="X7" s="57">
        <v>18</v>
      </c>
      <c r="Y7" s="657">
        <v>25</v>
      </c>
      <c r="Z7" s="926"/>
      <c r="AA7" s="20">
        <v>8</v>
      </c>
      <c r="AB7" s="21">
        <v>15</v>
      </c>
      <c r="AC7" s="29">
        <v>22</v>
      </c>
      <c r="AD7" s="1067"/>
      <c r="AE7" s="20">
        <v>8</v>
      </c>
      <c r="AF7" s="700">
        <v>15</v>
      </c>
      <c r="AG7" s="21">
        <v>22</v>
      </c>
      <c r="AH7" s="23">
        <v>29</v>
      </c>
      <c r="AI7" s="938"/>
      <c r="AJ7" s="30">
        <v>12</v>
      </c>
      <c r="AK7" s="22">
        <v>19</v>
      </c>
      <c r="AL7" s="23">
        <v>26</v>
      </c>
      <c r="AM7" s="1043"/>
      <c r="AN7" s="30">
        <v>10</v>
      </c>
      <c r="AO7" s="702">
        <v>17</v>
      </c>
      <c r="AP7" s="22">
        <v>14</v>
      </c>
      <c r="AQ7" s="23">
        <v>31</v>
      </c>
      <c r="AR7" s="30">
        <v>7</v>
      </c>
      <c r="AS7" s="22">
        <v>14</v>
      </c>
      <c r="AT7" s="22">
        <v>21</v>
      </c>
      <c r="AU7" s="23">
        <v>28</v>
      </c>
      <c r="AV7" s="938"/>
      <c r="AW7" s="30">
        <v>12</v>
      </c>
      <c r="AX7" s="22">
        <v>19</v>
      </c>
      <c r="AY7" s="23">
        <v>26</v>
      </c>
      <c r="AZ7" s="938"/>
      <c r="BA7" s="30">
        <v>9</v>
      </c>
      <c r="BB7" s="22">
        <v>16</v>
      </c>
      <c r="BC7" s="22">
        <v>23</v>
      </c>
      <c r="BD7" s="58">
        <v>30</v>
      </c>
      <c r="BE7" s="1063"/>
      <c r="BF7" s="1064"/>
    </row>
    <row r="8" spans="1:58" ht="12.75" thickBot="1">
      <c r="A8" s="598"/>
      <c r="B8" s="608" t="s">
        <v>341</v>
      </c>
      <c r="C8" s="625"/>
      <c r="D8" s="604">
        <f>SUM(D15:D76)-D70-D73-D76</f>
        <v>504</v>
      </c>
      <c r="E8" s="580">
        <f t="shared" ref="E8:V8" si="0">SUM(E16,E17,E18,E19,E20,E23,E24,E33,E37,E38,E40,E41,E64,E65,E66,E67,E68,E72,E75)</f>
        <v>36</v>
      </c>
      <c r="F8" s="580">
        <f t="shared" si="0"/>
        <v>36</v>
      </c>
      <c r="G8" s="580">
        <f t="shared" si="0"/>
        <v>36</v>
      </c>
      <c r="H8" s="580">
        <f t="shared" si="0"/>
        <v>36</v>
      </c>
      <c r="I8" s="580">
        <f t="shared" si="0"/>
        <v>36</v>
      </c>
      <c r="J8" s="580">
        <f t="shared" si="0"/>
        <v>36</v>
      </c>
      <c r="K8" s="580">
        <f t="shared" si="0"/>
        <v>36</v>
      </c>
      <c r="L8" s="580">
        <f t="shared" si="0"/>
        <v>36</v>
      </c>
      <c r="M8" s="689">
        <f t="shared" si="0"/>
        <v>36</v>
      </c>
      <c r="N8" s="715">
        <f t="shared" si="0"/>
        <v>36</v>
      </c>
      <c r="O8" s="580">
        <f t="shared" si="0"/>
        <v>36</v>
      </c>
      <c r="P8" s="580">
        <f t="shared" si="0"/>
        <v>36</v>
      </c>
      <c r="Q8" s="580">
        <f t="shared" si="0"/>
        <v>36</v>
      </c>
      <c r="R8" s="580">
        <f t="shared" si="0"/>
        <v>0</v>
      </c>
      <c r="S8" s="580">
        <f t="shared" si="0"/>
        <v>0</v>
      </c>
      <c r="T8" s="580">
        <f t="shared" si="0"/>
        <v>36</v>
      </c>
      <c r="U8" s="580">
        <f t="shared" si="0"/>
        <v>0</v>
      </c>
      <c r="V8" s="580">
        <f t="shared" si="0"/>
        <v>0</v>
      </c>
      <c r="W8" s="580">
        <f>SUM(W16,W17,W18,W19,W20,W23,W24,W33,W37,W38,AP40,W41,W64,W65,W66,W67,W68,W72,W75)</f>
        <v>0</v>
      </c>
      <c r="X8" s="580">
        <f t="shared" ref="X8:AF8" si="1">SUM(X16,X17,X18,X19,X20,X22,X23,X24,X33,X37,X38,X40,X41,X64,X65,X66,X67,X68,X72,X75)</f>
        <v>36</v>
      </c>
      <c r="Y8" s="580">
        <f t="shared" si="1"/>
        <v>36</v>
      </c>
      <c r="Z8" s="580">
        <f t="shared" si="1"/>
        <v>36</v>
      </c>
      <c r="AA8" s="580">
        <f t="shared" si="1"/>
        <v>36</v>
      </c>
      <c r="AB8" s="580">
        <f t="shared" si="1"/>
        <v>36</v>
      </c>
      <c r="AC8" s="580">
        <f t="shared" si="1"/>
        <v>36</v>
      </c>
      <c r="AD8" s="697">
        <f t="shared" si="1"/>
        <v>36</v>
      </c>
      <c r="AE8" s="580">
        <f t="shared" si="1"/>
        <v>36</v>
      </c>
      <c r="AF8" s="697">
        <f t="shared" si="1"/>
        <v>36</v>
      </c>
      <c r="AG8" s="580">
        <v>36</v>
      </c>
      <c r="AH8" s="580">
        <f t="shared" ref="AH8:AO8" si="2">SUM(AH16,AH17,AH18,AH19,AH20,AH22,AH23,AH24,AH33,AH37,AH38,AH40,AH41,AH64,AH65,AH66,AH67,AH68,AH72,AH75)</f>
        <v>0</v>
      </c>
      <c r="AI8" s="580">
        <f t="shared" si="2"/>
        <v>0</v>
      </c>
      <c r="AJ8" s="580">
        <f t="shared" si="2"/>
        <v>0</v>
      </c>
      <c r="AK8" s="580">
        <f t="shared" si="2"/>
        <v>0</v>
      </c>
      <c r="AL8" s="580">
        <f t="shared" si="2"/>
        <v>0</v>
      </c>
      <c r="AM8" s="697">
        <f t="shared" si="2"/>
        <v>36</v>
      </c>
      <c r="AN8" s="580">
        <f t="shared" si="2"/>
        <v>36</v>
      </c>
      <c r="AO8" s="697">
        <f t="shared" si="2"/>
        <v>36</v>
      </c>
      <c r="AP8" s="671"/>
      <c r="AQ8" s="671"/>
      <c r="AR8" s="671"/>
      <c r="AS8" s="671"/>
      <c r="AT8" s="671"/>
      <c r="AU8" s="671"/>
      <c r="AV8" s="601"/>
      <c r="AW8" s="623"/>
      <c r="AX8" s="623"/>
      <c r="AY8" s="623"/>
      <c r="AZ8" s="623"/>
      <c r="BA8" s="623"/>
      <c r="BB8" s="623"/>
      <c r="BC8" s="623"/>
      <c r="BD8" s="624"/>
      <c r="BE8" s="358">
        <f>SUM(BE15:BE76)-BE37</f>
        <v>420</v>
      </c>
      <c r="BF8" s="359"/>
    </row>
    <row r="9" spans="1:58" ht="12" customHeight="1" thickBot="1">
      <c r="A9" s="479"/>
      <c r="B9" s="694"/>
      <c r="C9" s="695"/>
      <c r="D9" s="609" t="s">
        <v>436</v>
      </c>
      <c r="E9" s="360"/>
      <c r="F9" s="360"/>
      <c r="G9" s="360"/>
      <c r="H9" s="360"/>
      <c r="I9" s="360"/>
      <c r="J9" s="360"/>
      <c r="K9" s="360"/>
      <c r="L9" s="360"/>
      <c r="M9" s="517"/>
      <c r="N9" s="703"/>
      <c r="O9" s="704"/>
      <c r="P9" s="704"/>
      <c r="Q9" s="704"/>
      <c r="R9" s="704"/>
      <c r="S9" s="704"/>
      <c r="T9" s="704"/>
      <c r="U9" s="704"/>
      <c r="V9" s="704"/>
      <c r="W9" s="823" t="s">
        <v>439</v>
      </c>
      <c r="X9" s="1046"/>
      <c r="Y9" s="1046"/>
      <c r="Z9" s="704"/>
      <c r="AA9" s="704"/>
      <c r="AB9" s="704"/>
      <c r="AC9" s="704"/>
      <c r="AD9" s="703" t="s">
        <v>439</v>
      </c>
      <c r="AE9" s="705"/>
      <c r="AF9" s="706"/>
      <c r="AG9" s="1049"/>
      <c r="AH9" s="704"/>
      <c r="AI9" s="704"/>
      <c r="AJ9" s="704"/>
      <c r="AK9" s="704"/>
      <c r="AL9" s="704"/>
      <c r="AM9" s="705"/>
      <c r="AN9" s="705"/>
      <c r="AO9" s="707"/>
      <c r="AP9" s="1049"/>
      <c r="AQ9" s="1049"/>
      <c r="AR9" s="1049"/>
      <c r="AS9" s="721"/>
      <c r="AT9" s="452"/>
      <c r="AU9" s="452"/>
      <c r="AV9" s="452"/>
      <c r="AW9" s="613"/>
      <c r="AX9" s="613"/>
      <c r="AY9" s="613"/>
      <c r="AZ9" s="613"/>
      <c r="BA9" s="613"/>
      <c r="BB9" s="613"/>
      <c r="BC9" s="613"/>
      <c r="BD9" s="771"/>
      <c r="BE9" s="600"/>
      <c r="BF9" s="359"/>
    </row>
    <row r="10" spans="1:58" ht="11.25" customHeight="1" thickBot="1">
      <c r="A10" s="479"/>
      <c r="B10" s="691"/>
      <c r="C10" s="692"/>
      <c r="D10" s="609" t="s">
        <v>437</v>
      </c>
      <c r="E10" s="398"/>
      <c r="F10" s="398"/>
      <c r="G10" s="398"/>
      <c r="H10" s="398"/>
      <c r="I10" s="398"/>
      <c r="J10" s="398"/>
      <c r="K10" s="398"/>
      <c r="L10" s="398"/>
      <c r="M10" s="522"/>
      <c r="N10" s="703" t="s">
        <v>439</v>
      </c>
      <c r="O10" s="708"/>
      <c r="P10" s="708"/>
      <c r="Q10" s="708"/>
      <c r="R10" s="708"/>
      <c r="S10" s="708"/>
      <c r="T10" s="708"/>
      <c r="U10" s="708"/>
      <c r="V10" s="708"/>
      <c r="W10" s="824" t="s">
        <v>439</v>
      </c>
      <c r="X10" s="1047"/>
      <c r="Y10" s="1047"/>
      <c r="Z10" s="708"/>
      <c r="AA10" s="708"/>
      <c r="AB10" s="708"/>
      <c r="AC10" s="708"/>
      <c r="AD10" s="703"/>
      <c r="AE10" s="705"/>
      <c r="AF10" s="709"/>
      <c r="AG10" s="1050"/>
      <c r="AH10" s="708"/>
      <c r="AI10" s="708"/>
      <c r="AJ10" s="708"/>
      <c r="AK10" s="708"/>
      <c r="AL10" s="708"/>
      <c r="AM10" s="703"/>
      <c r="AN10" s="705"/>
      <c r="AO10" s="710"/>
      <c r="AP10" s="1050"/>
      <c r="AQ10" s="1050"/>
      <c r="AR10" s="1050"/>
      <c r="AS10" s="721"/>
      <c r="AT10" s="452"/>
      <c r="AU10" s="452"/>
      <c r="AV10" s="452"/>
      <c r="AW10" s="613"/>
      <c r="AX10" s="613"/>
      <c r="AY10" s="613"/>
      <c r="AZ10" s="613"/>
      <c r="BA10" s="613"/>
      <c r="BB10" s="613"/>
      <c r="BC10" s="613"/>
      <c r="BD10" s="771"/>
      <c r="BE10" s="600"/>
      <c r="BF10" s="359"/>
    </row>
    <row r="11" spans="1:58" ht="12.75" customHeight="1" thickBot="1">
      <c r="A11" s="479"/>
      <c r="B11" s="691"/>
      <c r="C11" s="692"/>
      <c r="D11" s="609" t="s">
        <v>438</v>
      </c>
      <c r="E11" s="398"/>
      <c r="F11" s="398"/>
      <c r="G11" s="398"/>
      <c r="H11" s="398"/>
      <c r="I11" s="398"/>
      <c r="J11" s="398"/>
      <c r="K11" s="398"/>
      <c r="L11" s="398"/>
      <c r="M11" s="522"/>
      <c r="N11" s="703"/>
      <c r="O11" s="708"/>
      <c r="P11" s="708"/>
      <c r="Q11" s="708"/>
      <c r="R11" s="708"/>
      <c r="S11" s="708"/>
      <c r="T11" s="708"/>
      <c r="U11" s="708"/>
      <c r="V11" s="708"/>
      <c r="W11" s="824" t="s">
        <v>439</v>
      </c>
      <c r="X11" s="1047"/>
      <c r="Y11" s="1047"/>
      <c r="Z11" s="708"/>
      <c r="AA11" s="708"/>
      <c r="AB11" s="708"/>
      <c r="AC11" s="708"/>
      <c r="AD11" s="703"/>
      <c r="AE11" s="705"/>
      <c r="AF11" s="709"/>
      <c r="AG11" s="1050"/>
      <c r="AH11" s="708"/>
      <c r="AI11" s="708"/>
      <c r="AJ11" s="708"/>
      <c r="AK11" s="708"/>
      <c r="AL11" s="708"/>
      <c r="AM11" s="703"/>
      <c r="AN11" s="705"/>
      <c r="AO11" s="710"/>
      <c r="AP11" s="1050"/>
      <c r="AQ11" s="1050"/>
      <c r="AR11" s="1050"/>
      <c r="AS11" s="721"/>
      <c r="AT11" s="452"/>
      <c r="AU11" s="452"/>
      <c r="AV11" s="452"/>
      <c r="AW11" s="613"/>
      <c r="AX11" s="613"/>
      <c r="AY11" s="613"/>
      <c r="AZ11" s="613"/>
      <c r="BA11" s="613"/>
      <c r="BB11" s="613"/>
      <c r="BC11" s="613"/>
      <c r="BD11" s="771"/>
      <c r="BE11" s="600"/>
      <c r="BF11" s="359"/>
    </row>
    <row r="12" spans="1:58" ht="9.75" customHeight="1" thickBot="1">
      <c r="A12" s="479"/>
      <c r="B12" s="691"/>
      <c r="C12" s="692"/>
      <c r="D12" s="609" t="s">
        <v>433</v>
      </c>
      <c r="E12" s="398"/>
      <c r="F12" s="398"/>
      <c r="G12" s="398"/>
      <c r="H12" s="398"/>
      <c r="I12" s="398"/>
      <c r="J12" s="398"/>
      <c r="K12" s="398"/>
      <c r="L12" s="398"/>
      <c r="M12" s="522"/>
      <c r="N12" s="703"/>
      <c r="O12" s="708"/>
      <c r="P12" s="708"/>
      <c r="Q12" s="708"/>
      <c r="R12" s="708"/>
      <c r="S12" s="708"/>
      <c r="T12" s="708"/>
      <c r="U12" s="708"/>
      <c r="V12" s="708" t="s">
        <v>439</v>
      </c>
      <c r="W12" s="824"/>
      <c r="X12" s="1047"/>
      <c r="Y12" s="1047"/>
      <c r="Z12" s="708"/>
      <c r="AA12" s="708"/>
      <c r="AB12" s="708"/>
      <c r="AC12" s="708"/>
      <c r="AD12" s="703"/>
      <c r="AE12" s="705"/>
      <c r="AF12" s="709"/>
      <c r="AG12" s="1050"/>
      <c r="AH12" s="708"/>
      <c r="AI12" s="708"/>
      <c r="AJ12" s="708"/>
      <c r="AK12" s="708"/>
      <c r="AL12" s="708"/>
      <c r="AM12" s="703" t="s">
        <v>439</v>
      </c>
      <c r="AN12" s="705"/>
      <c r="AO12" s="710"/>
      <c r="AP12" s="1050"/>
      <c r="AQ12" s="1050"/>
      <c r="AR12" s="1050"/>
      <c r="AS12" s="721" t="s">
        <v>439</v>
      </c>
      <c r="AT12" s="452"/>
      <c r="AU12" s="452"/>
      <c r="AV12" s="452"/>
      <c r="AW12" s="613"/>
      <c r="AX12" s="613"/>
      <c r="AY12" s="613"/>
      <c r="AZ12" s="613"/>
      <c r="BA12" s="613"/>
      <c r="BB12" s="613"/>
      <c r="BC12" s="613"/>
      <c r="BD12" s="771"/>
      <c r="BE12" s="600"/>
      <c r="BF12" s="359"/>
    </row>
    <row r="13" spans="1:58" ht="12" customHeight="1" thickBot="1">
      <c r="A13" s="479"/>
      <c r="B13" s="691"/>
      <c r="C13" s="692"/>
      <c r="D13" s="609" t="s">
        <v>434</v>
      </c>
      <c r="E13" s="398"/>
      <c r="F13" s="398"/>
      <c r="G13" s="398"/>
      <c r="H13" s="398"/>
      <c r="I13" s="398"/>
      <c r="J13" s="398"/>
      <c r="K13" s="398"/>
      <c r="L13" s="398"/>
      <c r="M13" s="522"/>
      <c r="N13" s="703"/>
      <c r="O13" s="708"/>
      <c r="P13" s="708"/>
      <c r="Q13" s="708"/>
      <c r="R13" s="708"/>
      <c r="S13" s="708"/>
      <c r="T13" s="708"/>
      <c r="U13" s="708"/>
      <c r="V13" s="708" t="s">
        <v>439</v>
      </c>
      <c r="W13" s="824"/>
      <c r="X13" s="1047"/>
      <c r="Y13" s="1047"/>
      <c r="Z13" s="708"/>
      <c r="AA13" s="708"/>
      <c r="AB13" s="708"/>
      <c r="AC13" s="708"/>
      <c r="AD13" s="703"/>
      <c r="AE13" s="705"/>
      <c r="AF13" s="709"/>
      <c r="AG13" s="1050"/>
      <c r="AH13" s="708"/>
      <c r="AI13" s="708"/>
      <c r="AJ13" s="708"/>
      <c r="AK13" s="708"/>
      <c r="AL13" s="708"/>
      <c r="AM13" s="703"/>
      <c r="AN13" s="705" t="s">
        <v>439</v>
      </c>
      <c r="AO13" s="710"/>
      <c r="AP13" s="1050"/>
      <c r="AQ13" s="1050"/>
      <c r="AR13" s="1050"/>
      <c r="AS13" s="721"/>
      <c r="AT13" s="452"/>
      <c r="AU13" s="452"/>
      <c r="AV13" s="452"/>
      <c r="AW13" s="613"/>
      <c r="AX13" s="613"/>
      <c r="AY13" s="613"/>
      <c r="AZ13" s="613"/>
      <c r="BA13" s="613"/>
      <c r="BB13" s="613"/>
      <c r="BC13" s="613"/>
      <c r="BD13" s="771"/>
      <c r="BE13" s="600"/>
      <c r="BF13" s="359"/>
    </row>
    <row r="14" spans="1:58" ht="11.25" customHeight="1" thickBot="1">
      <c r="A14" s="796"/>
      <c r="B14" s="797"/>
      <c r="C14" s="396"/>
      <c r="D14" s="609" t="s">
        <v>435</v>
      </c>
      <c r="E14" s="529"/>
      <c r="F14" s="529"/>
      <c r="G14" s="529"/>
      <c r="H14" s="529"/>
      <c r="I14" s="529"/>
      <c r="J14" s="529"/>
      <c r="K14" s="529"/>
      <c r="L14" s="529"/>
      <c r="M14" s="799"/>
      <c r="N14" s="792"/>
      <c r="O14" s="791"/>
      <c r="P14" s="791"/>
      <c r="Q14" s="791"/>
      <c r="R14" s="791"/>
      <c r="S14" s="791"/>
      <c r="T14" s="791"/>
      <c r="U14" s="791"/>
      <c r="V14" s="791" t="s">
        <v>439</v>
      </c>
      <c r="W14" s="790"/>
      <c r="X14" s="1048"/>
      <c r="Y14" s="1048"/>
      <c r="Z14" s="790"/>
      <c r="AA14" s="791"/>
      <c r="AB14" s="791"/>
      <c r="AC14" s="791"/>
      <c r="AD14" s="792"/>
      <c r="AE14" s="793" t="s">
        <v>439</v>
      </c>
      <c r="AF14" s="795"/>
      <c r="AG14" s="1051"/>
      <c r="AH14" s="790"/>
      <c r="AI14" s="791"/>
      <c r="AJ14" s="791"/>
      <c r="AK14" s="791"/>
      <c r="AL14" s="791"/>
      <c r="AM14" s="792"/>
      <c r="AN14" s="793"/>
      <c r="AO14" s="794"/>
      <c r="AP14" s="1051"/>
      <c r="AQ14" s="1051"/>
      <c r="AR14" s="1051"/>
      <c r="AS14" s="789"/>
      <c r="AT14" s="537"/>
      <c r="AU14" s="537"/>
      <c r="AV14" s="537"/>
      <c r="AW14" s="532"/>
      <c r="AX14" s="532"/>
      <c r="AY14" s="532"/>
      <c r="AZ14" s="532"/>
      <c r="BA14" s="532"/>
      <c r="BB14" s="532"/>
      <c r="BC14" s="532"/>
      <c r="BD14" s="804"/>
      <c r="BE14" s="600"/>
      <c r="BF14" s="359"/>
    </row>
    <row r="15" spans="1:58" ht="24.75" thickBot="1">
      <c r="A15" s="788" t="s">
        <v>83</v>
      </c>
      <c r="B15" s="606" t="s">
        <v>84</v>
      </c>
      <c r="C15" s="396">
        <f t="shared" ref="C15:C74" si="3">SUM(E15:BD15)</f>
        <v>0</v>
      </c>
      <c r="D15" s="397">
        <f t="shared" ref="D15" si="4">SUM(E15:W15)</f>
        <v>0</v>
      </c>
      <c r="E15" s="806"/>
      <c r="F15" s="580"/>
      <c r="G15" s="580"/>
      <c r="H15" s="580"/>
      <c r="I15" s="623"/>
      <c r="J15" s="759"/>
      <c r="K15" s="759"/>
      <c r="L15" s="759"/>
      <c r="M15" s="807"/>
      <c r="N15" s="759"/>
      <c r="O15" s="697"/>
      <c r="P15" s="808"/>
      <c r="Q15" s="808"/>
      <c r="R15" s="758"/>
      <c r="S15" s="758"/>
      <c r="T15" s="808"/>
      <c r="U15" s="809"/>
      <c r="V15" s="603"/>
      <c r="W15" s="603"/>
      <c r="X15" s="671"/>
      <c r="Y15" s="671"/>
      <c r="Z15" s="697"/>
      <c r="AA15" s="697"/>
      <c r="AB15" s="697"/>
      <c r="AC15" s="697"/>
      <c r="AD15" s="697"/>
      <c r="AE15" s="697"/>
      <c r="AF15" s="697"/>
      <c r="AG15" s="758"/>
      <c r="AH15" s="610"/>
      <c r="AI15" s="602"/>
      <c r="AJ15" s="602"/>
      <c r="AK15" s="602"/>
      <c r="AL15" s="602"/>
      <c r="AM15" s="671"/>
      <c r="AN15" s="671"/>
      <c r="AO15" s="671"/>
      <c r="AP15" s="810"/>
      <c r="AQ15" s="810"/>
      <c r="AR15" s="810"/>
      <c r="AS15" s="810"/>
      <c r="AT15" s="810"/>
      <c r="AU15" s="810"/>
      <c r="AV15" s="623"/>
      <c r="AW15" s="623"/>
      <c r="AX15" s="623"/>
      <c r="AY15" s="623"/>
      <c r="AZ15" s="623"/>
      <c r="BA15" s="623"/>
      <c r="BB15" s="623"/>
      <c r="BC15" s="623"/>
      <c r="BD15" s="624"/>
      <c r="BE15" s="600">
        <f t="shared" ref="BE15" si="5">SUM(Z15:BD15)</f>
        <v>0</v>
      </c>
      <c r="BF15" s="359">
        <f t="shared" ref="BF15" si="6">SUM(E15:AV15)</f>
        <v>0</v>
      </c>
    </row>
    <row r="16" spans="1:58" ht="12.75" thickBot="1">
      <c r="A16" s="581" t="s">
        <v>154</v>
      </c>
      <c r="B16" s="483" t="s">
        <v>85</v>
      </c>
      <c r="C16" s="351">
        <f t="shared" si="3"/>
        <v>50</v>
      </c>
      <c r="D16" s="579">
        <f>SUM(E16:T16)</f>
        <v>14</v>
      </c>
      <c r="E16" s="374">
        <v>1</v>
      </c>
      <c r="F16" s="373">
        <v>1</v>
      </c>
      <c r="G16" s="373">
        <v>1</v>
      </c>
      <c r="H16" s="373">
        <v>1</v>
      </c>
      <c r="I16" s="373">
        <v>1</v>
      </c>
      <c r="J16" s="376">
        <v>1</v>
      </c>
      <c r="K16" s="376">
        <v>1</v>
      </c>
      <c r="L16" s="374">
        <v>1</v>
      </c>
      <c r="M16" s="741">
        <v>1</v>
      </c>
      <c r="N16" s="696">
        <v>1</v>
      </c>
      <c r="O16" s="698">
        <v>1</v>
      </c>
      <c r="P16" s="696">
        <v>1</v>
      </c>
      <c r="Q16" s="696">
        <v>1</v>
      </c>
      <c r="R16" s="378"/>
      <c r="S16" s="378"/>
      <c r="T16" s="696">
        <v>1</v>
      </c>
      <c r="U16" s="559"/>
      <c r="V16" s="366"/>
      <c r="W16" s="366"/>
      <c r="X16" s="696">
        <v>3</v>
      </c>
      <c r="Y16" s="696">
        <v>3</v>
      </c>
      <c r="Z16" s="696">
        <v>3</v>
      </c>
      <c r="AA16" s="696">
        <v>3</v>
      </c>
      <c r="AB16" s="696">
        <v>3</v>
      </c>
      <c r="AC16" s="696">
        <v>3</v>
      </c>
      <c r="AD16" s="696">
        <v>3</v>
      </c>
      <c r="AE16" s="696">
        <v>3</v>
      </c>
      <c r="AF16" s="696">
        <v>3</v>
      </c>
      <c r="AG16" s="872"/>
      <c r="AH16" s="611"/>
      <c r="AI16" s="377"/>
      <c r="AJ16" s="377"/>
      <c r="AK16" s="377"/>
      <c r="AL16" s="377"/>
      <c r="AM16" s="376">
        <v>3</v>
      </c>
      <c r="AN16" s="376">
        <v>3</v>
      </c>
      <c r="AO16" s="376">
        <v>3</v>
      </c>
      <c r="AP16" s="566" t="s">
        <v>411</v>
      </c>
      <c r="AQ16" s="566"/>
      <c r="AR16" s="566"/>
      <c r="AS16" s="566"/>
      <c r="AT16" s="566"/>
      <c r="AU16" s="566"/>
      <c r="AV16" s="375"/>
      <c r="AW16" s="375"/>
      <c r="AX16" s="375"/>
      <c r="AY16" s="375"/>
      <c r="AZ16" s="375"/>
      <c r="BA16" s="375"/>
      <c r="BB16" s="375"/>
      <c r="BC16" s="375"/>
      <c r="BD16" s="375"/>
      <c r="BE16" s="805">
        <f t="shared" ref="BE16:BE65" si="7">SUM(X16:AO16)</f>
        <v>36</v>
      </c>
      <c r="BF16" s="359">
        <f>SUM(E16:AO16)</f>
        <v>50</v>
      </c>
    </row>
    <row r="17" spans="1:58" ht="12.75" thickBot="1">
      <c r="A17" s="479" t="s">
        <v>155</v>
      </c>
      <c r="B17" s="461" t="s">
        <v>86</v>
      </c>
      <c r="C17" s="351">
        <f t="shared" si="3"/>
        <v>50</v>
      </c>
      <c r="D17" s="352">
        <f t="shared" ref="D17:D65" si="8">SUM(E17:T17)</f>
        <v>14</v>
      </c>
      <c r="E17" s="373">
        <v>1</v>
      </c>
      <c r="F17" s="373">
        <v>1</v>
      </c>
      <c r="G17" s="373">
        <v>1</v>
      </c>
      <c r="H17" s="373">
        <v>1</v>
      </c>
      <c r="I17" s="373">
        <v>1</v>
      </c>
      <c r="J17" s="376">
        <v>1</v>
      </c>
      <c r="K17" s="376">
        <v>1</v>
      </c>
      <c r="L17" s="374">
        <v>1</v>
      </c>
      <c r="M17" s="741">
        <v>1</v>
      </c>
      <c r="N17" s="696">
        <v>1</v>
      </c>
      <c r="O17" s="698">
        <v>1</v>
      </c>
      <c r="P17" s="696">
        <v>1</v>
      </c>
      <c r="Q17" s="696">
        <v>1</v>
      </c>
      <c r="R17" s="378"/>
      <c r="S17" s="378"/>
      <c r="T17" s="696">
        <v>1</v>
      </c>
      <c r="U17" s="559"/>
      <c r="V17" s="366"/>
      <c r="W17" s="366"/>
      <c r="X17" s="696">
        <v>3</v>
      </c>
      <c r="Y17" s="696">
        <v>3</v>
      </c>
      <c r="Z17" s="696">
        <v>3</v>
      </c>
      <c r="AA17" s="696">
        <v>3</v>
      </c>
      <c r="AB17" s="696">
        <v>3</v>
      </c>
      <c r="AC17" s="696">
        <v>3</v>
      </c>
      <c r="AD17" s="696">
        <v>3</v>
      </c>
      <c r="AE17" s="696">
        <v>3</v>
      </c>
      <c r="AF17" s="696">
        <v>3</v>
      </c>
      <c r="AG17" s="872"/>
      <c r="AH17" s="611"/>
      <c r="AI17" s="377"/>
      <c r="AJ17" s="377"/>
      <c r="AK17" s="377"/>
      <c r="AL17" s="377"/>
      <c r="AM17" s="376">
        <v>3</v>
      </c>
      <c r="AN17" s="376">
        <v>3</v>
      </c>
      <c r="AO17" s="627">
        <v>3</v>
      </c>
      <c r="AP17" s="566" t="s">
        <v>412</v>
      </c>
      <c r="AQ17" s="566"/>
      <c r="AR17" s="566"/>
      <c r="AS17" s="566"/>
      <c r="AT17" s="566"/>
      <c r="AU17" s="566"/>
      <c r="AV17" s="375"/>
      <c r="AW17" s="375"/>
      <c r="AX17" s="375"/>
      <c r="AY17" s="375"/>
      <c r="AZ17" s="375"/>
      <c r="BA17" s="375"/>
      <c r="BB17" s="375"/>
      <c r="BC17" s="375"/>
      <c r="BD17" s="441"/>
      <c r="BE17" s="358">
        <f t="shared" si="7"/>
        <v>36</v>
      </c>
      <c r="BF17" s="359">
        <f t="shared" ref="BF17:BF65" si="9">SUM(E17:AO17)</f>
        <v>50</v>
      </c>
    </row>
    <row r="18" spans="1:58" ht="12.75" thickBot="1">
      <c r="A18" s="480" t="s">
        <v>156</v>
      </c>
      <c r="B18" s="462" t="s">
        <v>74</v>
      </c>
      <c r="C18" s="351">
        <f t="shared" si="3"/>
        <v>50</v>
      </c>
      <c r="D18" s="352">
        <f t="shared" si="8"/>
        <v>14</v>
      </c>
      <c r="E18" s="373">
        <v>1</v>
      </c>
      <c r="F18" s="373">
        <v>1</v>
      </c>
      <c r="G18" s="373">
        <v>1</v>
      </c>
      <c r="H18" s="373">
        <v>1</v>
      </c>
      <c r="I18" s="373">
        <v>1</v>
      </c>
      <c r="J18" s="376">
        <v>1</v>
      </c>
      <c r="K18" s="376">
        <v>1</v>
      </c>
      <c r="L18" s="374">
        <v>1</v>
      </c>
      <c r="M18" s="741">
        <v>1</v>
      </c>
      <c r="N18" s="696">
        <v>1</v>
      </c>
      <c r="O18" s="698">
        <v>1</v>
      </c>
      <c r="P18" s="696">
        <v>1</v>
      </c>
      <c r="Q18" s="696">
        <v>1</v>
      </c>
      <c r="R18" s="378"/>
      <c r="S18" s="378"/>
      <c r="T18" s="696">
        <v>1</v>
      </c>
      <c r="U18" s="559"/>
      <c r="V18" s="366"/>
      <c r="W18" s="366"/>
      <c r="X18" s="696">
        <v>3</v>
      </c>
      <c r="Y18" s="696">
        <v>3</v>
      </c>
      <c r="Z18" s="696">
        <v>3</v>
      </c>
      <c r="AA18" s="696">
        <v>3</v>
      </c>
      <c r="AB18" s="696">
        <v>3</v>
      </c>
      <c r="AC18" s="696">
        <v>3</v>
      </c>
      <c r="AD18" s="696">
        <v>3</v>
      </c>
      <c r="AE18" s="696">
        <v>3</v>
      </c>
      <c r="AF18" s="696">
        <v>3</v>
      </c>
      <c r="AG18" s="872"/>
      <c r="AH18" s="611"/>
      <c r="AI18" s="377"/>
      <c r="AJ18" s="377"/>
      <c r="AK18" s="380"/>
      <c r="AL18" s="380"/>
      <c r="AM18" s="367">
        <v>3</v>
      </c>
      <c r="AN18" s="367">
        <v>3</v>
      </c>
      <c r="AO18" s="628">
        <v>3</v>
      </c>
      <c r="AP18" s="571" t="s">
        <v>411</v>
      </c>
      <c r="AQ18" s="571"/>
      <c r="AR18" s="571"/>
      <c r="AS18" s="571"/>
      <c r="AT18" s="571"/>
      <c r="AU18" s="566"/>
      <c r="AV18" s="375"/>
      <c r="AW18" s="375"/>
      <c r="AX18" s="375"/>
      <c r="AY18" s="375"/>
      <c r="AZ18" s="375"/>
      <c r="BA18" s="375"/>
      <c r="BB18" s="375"/>
      <c r="BC18" s="375"/>
      <c r="BD18" s="441"/>
      <c r="BE18" s="358">
        <f t="shared" si="7"/>
        <v>36</v>
      </c>
      <c r="BF18" s="359">
        <f t="shared" si="9"/>
        <v>50</v>
      </c>
    </row>
    <row r="19" spans="1:58" ht="12.75" thickBot="1">
      <c r="A19" s="479" t="s">
        <v>157</v>
      </c>
      <c r="B19" s="463" t="s">
        <v>87</v>
      </c>
      <c r="C19" s="351">
        <f t="shared" si="3"/>
        <v>52</v>
      </c>
      <c r="D19" s="352">
        <f t="shared" si="8"/>
        <v>28</v>
      </c>
      <c r="E19" s="373">
        <v>2</v>
      </c>
      <c r="F19" s="373">
        <v>2</v>
      </c>
      <c r="G19" s="373">
        <v>2</v>
      </c>
      <c r="H19" s="373">
        <v>2</v>
      </c>
      <c r="I19" s="373">
        <v>2</v>
      </c>
      <c r="J19" s="376">
        <v>2</v>
      </c>
      <c r="K19" s="376">
        <v>2</v>
      </c>
      <c r="L19" s="374">
        <v>2</v>
      </c>
      <c r="M19" s="516">
        <v>2</v>
      </c>
      <c r="N19" s="376">
        <v>2</v>
      </c>
      <c r="O19" s="698">
        <v>2</v>
      </c>
      <c r="P19" s="696">
        <v>2</v>
      </c>
      <c r="Q19" s="696">
        <v>2</v>
      </c>
      <c r="R19" s="378"/>
      <c r="S19" s="378"/>
      <c r="T19" s="696">
        <v>2</v>
      </c>
      <c r="U19" s="559"/>
      <c r="V19" s="366"/>
      <c r="W19" s="366"/>
      <c r="X19" s="731">
        <v>2</v>
      </c>
      <c r="Y19" s="731">
        <v>2</v>
      </c>
      <c r="Z19" s="731">
        <v>2</v>
      </c>
      <c r="AA19" s="731">
        <v>2</v>
      </c>
      <c r="AB19" s="731">
        <v>2</v>
      </c>
      <c r="AC19" s="731">
        <v>2</v>
      </c>
      <c r="AD19" s="731">
        <v>2</v>
      </c>
      <c r="AE19" s="731">
        <v>2</v>
      </c>
      <c r="AF19" s="731">
        <v>2</v>
      </c>
      <c r="AG19" s="872"/>
      <c r="AH19" s="558"/>
      <c r="AI19" s="380"/>
      <c r="AJ19" s="380"/>
      <c r="AK19" s="380"/>
      <c r="AL19" s="380"/>
      <c r="AM19" s="367">
        <v>2</v>
      </c>
      <c r="AN19" s="367">
        <v>2</v>
      </c>
      <c r="AO19" s="628">
        <v>2</v>
      </c>
      <c r="AP19" s="571" t="s">
        <v>413</v>
      </c>
      <c r="AQ19" s="571"/>
      <c r="AR19" s="571"/>
      <c r="AS19" s="571"/>
      <c r="AT19" s="571"/>
      <c r="AU19" s="566"/>
      <c r="AV19" s="375"/>
      <c r="AW19" s="375"/>
      <c r="AX19" s="375"/>
      <c r="AY19" s="375"/>
      <c r="AZ19" s="375"/>
      <c r="BA19" s="375"/>
      <c r="BB19" s="375"/>
      <c r="BC19" s="375"/>
      <c r="BD19" s="441"/>
      <c r="BE19" s="358">
        <f t="shared" si="7"/>
        <v>24</v>
      </c>
      <c r="BF19" s="359">
        <f t="shared" si="9"/>
        <v>52</v>
      </c>
    </row>
    <row r="20" spans="1:58" ht="12.75" thickBot="1">
      <c r="A20" s="480" t="s">
        <v>158</v>
      </c>
      <c r="B20" s="463" t="s">
        <v>77</v>
      </c>
      <c r="C20" s="351">
        <f t="shared" si="3"/>
        <v>52</v>
      </c>
      <c r="D20" s="352">
        <f t="shared" si="8"/>
        <v>28</v>
      </c>
      <c r="E20" s="373">
        <v>2</v>
      </c>
      <c r="F20" s="373">
        <v>2</v>
      </c>
      <c r="G20" s="373">
        <v>2</v>
      </c>
      <c r="H20" s="373">
        <v>2</v>
      </c>
      <c r="I20" s="373">
        <v>2</v>
      </c>
      <c r="J20" s="376">
        <v>2</v>
      </c>
      <c r="K20" s="376">
        <v>2</v>
      </c>
      <c r="L20" s="374">
        <v>2</v>
      </c>
      <c r="M20" s="741">
        <v>2</v>
      </c>
      <c r="N20" s="735">
        <v>2</v>
      </c>
      <c r="O20" s="698">
        <v>2</v>
      </c>
      <c r="P20" s="696">
        <v>2</v>
      </c>
      <c r="Q20" s="696">
        <v>2</v>
      </c>
      <c r="R20" s="378"/>
      <c r="S20" s="378"/>
      <c r="T20" s="696">
        <v>2</v>
      </c>
      <c r="U20" s="559"/>
      <c r="V20" s="366"/>
      <c r="W20" s="366"/>
      <c r="X20" s="731">
        <v>2</v>
      </c>
      <c r="Y20" s="731">
        <v>2</v>
      </c>
      <c r="Z20" s="731">
        <v>2</v>
      </c>
      <c r="AA20" s="731">
        <v>2</v>
      </c>
      <c r="AB20" s="731">
        <v>2</v>
      </c>
      <c r="AC20" s="731">
        <v>2</v>
      </c>
      <c r="AD20" s="731">
        <v>2</v>
      </c>
      <c r="AE20" s="731">
        <v>2</v>
      </c>
      <c r="AF20" s="731">
        <v>2</v>
      </c>
      <c r="AG20" s="872"/>
      <c r="AH20" s="558"/>
      <c r="AI20" s="380"/>
      <c r="AJ20" s="380"/>
      <c r="AK20" s="380"/>
      <c r="AL20" s="380"/>
      <c r="AM20" s="367">
        <v>2</v>
      </c>
      <c r="AN20" s="367">
        <v>2</v>
      </c>
      <c r="AO20" s="628">
        <v>2</v>
      </c>
      <c r="AP20" s="571" t="s">
        <v>413</v>
      </c>
      <c r="AQ20" s="571"/>
      <c r="AR20" s="571"/>
      <c r="AS20" s="571"/>
      <c r="AT20" s="571"/>
      <c r="AU20" s="566"/>
      <c r="AV20" s="375"/>
      <c r="AW20" s="375"/>
      <c r="AX20" s="375"/>
      <c r="AY20" s="375"/>
      <c r="AZ20" s="375"/>
      <c r="BA20" s="375"/>
      <c r="BB20" s="375"/>
      <c r="BC20" s="375"/>
      <c r="BD20" s="441"/>
      <c r="BE20" s="358">
        <f t="shared" si="7"/>
        <v>24</v>
      </c>
      <c r="BF20" s="359">
        <f t="shared" si="9"/>
        <v>52</v>
      </c>
    </row>
    <row r="21" spans="1:58" ht="12.75" thickBot="1">
      <c r="A21" s="479" t="s">
        <v>204</v>
      </c>
      <c r="B21" s="463" t="s">
        <v>166</v>
      </c>
      <c r="C21" s="351">
        <f t="shared" si="3"/>
        <v>0</v>
      </c>
      <c r="D21" s="352">
        <f t="shared" si="8"/>
        <v>0</v>
      </c>
      <c r="E21" s="373"/>
      <c r="F21" s="374"/>
      <c r="G21" s="374"/>
      <c r="H21" s="374"/>
      <c r="I21" s="375"/>
      <c r="J21" s="376"/>
      <c r="K21" s="376"/>
      <c r="L21" s="374"/>
      <c r="M21" s="516"/>
      <c r="N21" s="376"/>
      <c r="O21" s="698"/>
      <c r="P21" s="696"/>
      <c r="Q21" s="696"/>
      <c r="R21" s="378"/>
      <c r="S21" s="378"/>
      <c r="T21" s="696"/>
      <c r="U21" s="559"/>
      <c r="V21" s="366"/>
      <c r="W21" s="366"/>
      <c r="X21" s="696"/>
      <c r="Y21" s="696"/>
      <c r="Z21" s="376"/>
      <c r="AA21" s="376"/>
      <c r="AB21" s="376"/>
      <c r="AC21" s="376"/>
      <c r="AD21" s="376"/>
      <c r="AE21" s="376"/>
      <c r="AF21" s="376"/>
      <c r="AG21" s="872"/>
      <c r="AH21" s="611"/>
      <c r="AI21" s="377"/>
      <c r="AJ21" s="377"/>
      <c r="AK21" s="377"/>
      <c r="AL21" s="377"/>
      <c r="AM21" s="376"/>
      <c r="AN21" s="376"/>
      <c r="AO21" s="376"/>
      <c r="AP21" s="566"/>
      <c r="AQ21" s="566"/>
      <c r="AR21" s="566"/>
      <c r="AS21" s="566"/>
      <c r="AT21" s="566"/>
      <c r="AU21" s="566"/>
      <c r="AV21" s="375"/>
      <c r="AW21" s="375"/>
      <c r="AX21" s="375"/>
      <c r="AY21" s="375"/>
      <c r="AZ21" s="375"/>
      <c r="BA21" s="375"/>
      <c r="BB21" s="375"/>
      <c r="BC21" s="375"/>
      <c r="BD21" s="441"/>
      <c r="BE21" s="358">
        <f t="shared" si="7"/>
        <v>0</v>
      </c>
      <c r="BF21" s="359">
        <f t="shared" si="9"/>
        <v>0</v>
      </c>
    </row>
    <row r="22" spans="1:58" ht="12.75" thickBot="1">
      <c r="A22" s="480" t="s">
        <v>205</v>
      </c>
      <c r="B22" s="463" t="s">
        <v>167</v>
      </c>
      <c r="C22" s="351">
        <f t="shared" si="3"/>
        <v>36</v>
      </c>
      <c r="D22" s="352">
        <f t="shared" si="8"/>
        <v>0</v>
      </c>
      <c r="E22" s="584"/>
      <c r="F22" s="584"/>
      <c r="G22" s="584"/>
      <c r="H22" s="584"/>
      <c r="I22" s="593"/>
      <c r="J22" s="597"/>
      <c r="K22" s="597"/>
      <c r="L22" s="584"/>
      <c r="M22" s="776"/>
      <c r="N22" s="591"/>
      <c r="O22" s="734"/>
      <c r="P22" s="734"/>
      <c r="Q22" s="734"/>
      <c r="R22" s="585"/>
      <c r="S22" s="585"/>
      <c r="T22" s="734"/>
      <c r="U22" s="615"/>
      <c r="V22" s="626"/>
      <c r="W22" s="366"/>
      <c r="X22" s="731">
        <v>4</v>
      </c>
      <c r="Y22" s="731">
        <v>4</v>
      </c>
      <c r="Z22" s="731">
        <v>4</v>
      </c>
      <c r="AA22" s="731">
        <v>4</v>
      </c>
      <c r="AB22" s="731">
        <v>4</v>
      </c>
      <c r="AC22" s="731">
        <v>4</v>
      </c>
      <c r="AD22" s="731">
        <v>4</v>
      </c>
      <c r="AE22" s="731">
        <v>4</v>
      </c>
      <c r="AF22" s="731">
        <v>4</v>
      </c>
      <c r="AG22" s="872"/>
      <c r="AH22" s="558"/>
      <c r="AI22" s="380"/>
      <c r="AJ22" s="380"/>
      <c r="AK22" s="380"/>
      <c r="AL22" s="380"/>
      <c r="AM22" s="367"/>
      <c r="AN22" s="376"/>
      <c r="AO22" s="627"/>
      <c r="AP22" s="566" t="s">
        <v>411</v>
      </c>
      <c r="AQ22" s="571"/>
      <c r="AR22" s="571"/>
      <c r="AS22" s="571"/>
      <c r="AT22" s="571"/>
      <c r="AU22" s="566"/>
      <c r="AV22" s="375"/>
      <c r="AW22" s="375"/>
      <c r="AX22" s="375"/>
      <c r="AY22" s="375"/>
      <c r="AZ22" s="375"/>
      <c r="BA22" s="375"/>
      <c r="BB22" s="375"/>
      <c r="BC22" s="375"/>
      <c r="BD22" s="441"/>
      <c r="BE22" s="358">
        <f t="shared" si="7"/>
        <v>36</v>
      </c>
      <c r="BF22" s="359">
        <f t="shared" si="9"/>
        <v>36</v>
      </c>
    </row>
    <row r="23" spans="1:58" ht="12.75" thickBot="1">
      <c r="A23" s="480" t="s">
        <v>207</v>
      </c>
      <c r="B23" s="463" t="s">
        <v>213</v>
      </c>
      <c r="C23" s="351">
        <f t="shared" si="3"/>
        <v>40</v>
      </c>
      <c r="D23" s="352">
        <f t="shared" si="8"/>
        <v>28</v>
      </c>
      <c r="E23" s="373">
        <v>2</v>
      </c>
      <c r="F23" s="373">
        <v>2</v>
      </c>
      <c r="G23" s="373">
        <v>2</v>
      </c>
      <c r="H23" s="373">
        <v>2</v>
      </c>
      <c r="I23" s="373">
        <v>2</v>
      </c>
      <c r="J23" s="376">
        <v>2</v>
      </c>
      <c r="K23" s="376">
        <v>2</v>
      </c>
      <c r="L23" s="374">
        <v>2</v>
      </c>
      <c r="M23" s="741">
        <v>2</v>
      </c>
      <c r="N23" s="376">
        <v>2</v>
      </c>
      <c r="O23" s="698">
        <v>2</v>
      </c>
      <c r="P23" s="696">
        <v>2</v>
      </c>
      <c r="Q23" s="696">
        <v>2</v>
      </c>
      <c r="R23" s="378"/>
      <c r="S23" s="378"/>
      <c r="T23" s="751">
        <v>2</v>
      </c>
      <c r="U23" s="559"/>
      <c r="V23" s="366"/>
      <c r="W23" s="366"/>
      <c r="X23" s="698"/>
      <c r="Y23" s="698"/>
      <c r="Z23" s="698"/>
      <c r="AA23" s="698"/>
      <c r="AB23" s="698"/>
      <c r="AC23" s="698"/>
      <c r="AD23" s="698"/>
      <c r="AE23" s="698"/>
      <c r="AF23" s="698"/>
      <c r="AG23" s="872"/>
      <c r="AH23" s="611"/>
      <c r="AI23" s="377"/>
      <c r="AJ23" s="377"/>
      <c r="AK23" s="377"/>
      <c r="AL23" s="377"/>
      <c r="AM23" s="376">
        <v>4</v>
      </c>
      <c r="AN23" s="376">
        <v>4</v>
      </c>
      <c r="AO23" s="629">
        <v>4</v>
      </c>
      <c r="AP23" s="566" t="s">
        <v>415</v>
      </c>
      <c r="AQ23" s="566"/>
      <c r="AR23" s="566"/>
      <c r="AS23" s="566"/>
      <c r="AT23" s="566"/>
      <c r="AU23" s="566"/>
      <c r="AV23" s="375"/>
      <c r="AW23" s="375"/>
      <c r="AX23" s="375"/>
      <c r="AY23" s="375"/>
      <c r="AZ23" s="375"/>
      <c r="BA23" s="375"/>
      <c r="BB23" s="375"/>
      <c r="BC23" s="375"/>
      <c r="BD23" s="441"/>
      <c r="BE23" s="358">
        <f t="shared" si="7"/>
        <v>12</v>
      </c>
      <c r="BF23" s="359">
        <f t="shared" si="9"/>
        <v>40</v>
      </c>
    </row>
    <row r="24" spans="1:58" ht="22.5" customHeight="1" thickBot="1">
      <c r="A24" s="479" t="s">
        <v>173</v>
      </c>
      <c r="B24" s="463" t="s">
        <v>346</v>
      </c>
      <c r="C24" s="351">
        <f t="shared" si="3"/>
        <v>52</v>
      </c>
      <c r="D24" s="352">
        <f t="shared" si="8"/>
        <v>28</v>
      </c>
      <c r="E24" s="373">
        <v>2</v>
      </c>
      <c r="F24" s="373">
        <v>2</v>
      </c>
      <c r="G24" s="373">
        <v>2</v>
      </c>
      <c r="H24" s="373">
        <v>2</v>
      </c>
      <c r="I24" s="373">
        <v>2</v>
      </c>
      <c r="J24" s="376">
        <v>2</v>
      </c>
      <c r="K24" s="376">
        <v>2</v>
      </c>
      <c r="L24" s="374">
        <v>2</v>
      </c>
      <c r="M24" s="741">
        <v>2</v>
      </c>
      <c r="N24" s="376">
        <v>2</v>
      </c>
      <c r="O24" s="698">
        <v>2</v>
      </c>
      <c r="P24" s="696">
        <v>2</v>
      </c>
      <c r="Q24" s="696">
        <v>2</v>
      </c>
      <c r="R24" s="378"/>
      <c r="S24" s="378"/>
      <c r="T24" s="696">
        <v>2</v>
      </c>
      <c r="U24" s="559"/>
      <c r="V24" s="366"/>
      <c r="W24" s="366"/>
      <c r="X24" s="696">
        <v>2</v>
      </c>
      <c r="Y24" s="696">
        <v>2</v>
      </c>
      <c r="Z24" s="696">
        <v>2</v>
      </c>
      <c r="AA24" s="696">
        <v>2</v>
      </c>
      <c r="AB24" s="696">
        <v>2</v>
      </c>
      <c r="AC24" s="696">
        <v>2</v>
      </c>
      <c r="AD24" s="696">
        <v>2</v>
      </c>
      <c r="AE24" s="696">
        <v>2</v>
      </c>
      <c r="AF24" s="696">
        <v>2</v>
      </c>
      <c r="AG24" s="872"/>
      <c r="AH24" s="611"/>
      <c r="AI24" s="377"/>
      <c r="AJ24" s="377"/>
      <c r="AK24" s="377"/>
      <c r="AL24" s="377"/>
      <c r="AM24" s="376">
        <v>2</v>
      </c>
      <c r="AN24" s="376">
        <v>2</v>
      </c>
      <c r="AO24" s="376">
        <v>2</v>
      </c>
      <c r="AP24" s="566" t="s">
        <v>413</v>
      </c>
      <c r="AQ24" s="566"/>
      <c r="AR24" s="566"/>
      <c r="AS24" s="566"/>
      <c r="AT24" s="566"/>
      <c r="AU24" s="566"/>
      <c r="AV24" s="375"/>
      <c r="AW24" s="375"/>
      <c r="AX24" s="375"/>
      <c r="AY24" s="375"/>
      <c r="AZ24" s="375"/>
      <c r="BA24" s="375"/>
      <c r="BB24" s="375"/>
      <c r="BC24" s="375"/>
      <c r="BD24" s="441"/>
      <c r="BE24" s="358">
        <f t="shared" si="7"/>
        <v>24</v>
      </c>
      <c r="BF24" s="359">
        <f t="shared" si="9"/>
        <v>52</v>
      </c>
    </row>
    <row r="25" spans="1:58" ht="24.75" thickBot="1">
      <c r="A25" s="486" t="s">
        <v>88</v>
      </c>
      <c r="B25" s="465" t="s">
        <v>342</v>
      </c>
      <c r="C25" s="351">
        <f t="shared" si="3"/>
        <v>0</v>
      </c>
      <c r="D25" s="352">
        <f t="shared" si="8"/>
        <v>0</v>
      </c>
      <c r="E25" s="353"/>
      <c r="F25" s="390"/>
      <c r="G25" s="390"/>
      <c r="H25" s="390"/>
      <c r="I25" s="391"/>
      <c r="J25" s="392"/>
      <c r="K25" s="392"/>
      <c r="L25" s="390"/>
      <c r="M25" s="777"/>
      <c r="N25" s="759"/>
      <c r="O25" s="778"/>
      <c r="P25" s="737"/>
      <c r="Q25" s="737"/>
      <c r="R25" s="394"/>
      <c r="S25" s="394"/>
      <c r="T25" s="737"/>
      <c r="U25" s="560"/>
      <c r="V25" s="356"/>
      <c r="W25" s="412"/>
      <c r="X25" s="737"/>
      <c r="Y25" s="737"/>
      <c r="Z25" s="392"/>
      <c r="AA25" s="392"/>
      <c r="AB25" s="392"/>
      <c r="AC25" s="392"/>
      <c r="AD25" s="392"/>
      <c r="AE25" s="392"/>
      <c r="AF25" s="392"/>
      <c r="AG25" s="1070"/>
      <c r="AH25" s="685"/>
      <c r="AI25" s="393"/>
      <c r="AJ25" s="393"/>
      <c r="AK25" s="393"/>
      <c r="AL25" s="393"/>
      <c r="AM25" s="392"/>
      <c r="AN25" s="392"/>
      <c r="AO25" s="392"/>
      <c r="AP25" s="567"/>
      <c r="AQ25" s="567"/>
      <c r="AR25" s="567"/>
      <c r="AS25" s="567"/>
      <c r="AT25" s="567"/>
      <c r="AU25" s="567"/>
      <c r="AV25" s="391"/>
      <c r="AW25" s="391"/>
      <c r="AX25" s="391"/>
      <c r="AY25" s="391"/>
      <c r="AZ25" s="391"/>
      <c r="BA25" s="391"/>
      <c r="BB25" s="391"/>
      <c r="BC25" s="391"/>
      <c r="BD25" s="438"/>
      <c r="BE25" s="358">
        <f t="shared" si="7"/>
        <v>0</v>
      </c>
      <c r="BF25" s="359">
        <f t="shared" si="9"/>
        <v>0</v>
      </c>
    </row>
    <row r="26" spans="1:58" ht="12.75" thickBot="1">
      <c r="A26" s="480" t="s">
        <v>159</v>
      </c>
      <c r="B26" s="466" t="s">
        <v>75</v>
      </c>
      <c r="C26" s="396">
        <f t="shared" si="3"/>
        <v>0</v>
      </c>
      <c r="D26" s="352">
        <f t="shared" si="8"/>
        <v>0</v>
      </c>
      <c r="E26" s="398"/>
      <c r="F26" s="446"/>
      <c r="G26" s="446"/>
      <c r="H26" s="446"/>
      <c r="I26" s="447"/>
      <c r="J26" s="403"/>
      <c r="K26" s="403"/>
      <c r="L26" s="399"/>
      <c r="M26" s="739"/>
      <c r="N26" s="673"/>
      <c r="O26" s="740"/>
      <c r="P26" s="738"/>
      <c r="Q26" s="738"/>
      <c r="R26" s="401"/>
      <c r="S26" s="401"/>
      <c r="T26" s="738"/>
      <c r="U26" s="561"/>
      <c r="V26" s="402"/>
      <c r="W26" s="786"/>
      <c r="X26" s="738"/>
      <c r="Y26" s="738"/>
      <c r="Z26" s="403"/>
      <c r="AA26" s="403"/>
      <c r="AB26" s="403"/>
      <c r="AC26" s="403"/>
      <c r="AD26" s="403"/>
      <c r="AE26" s="403"/>
      <c r="AF26" s="403"/>
      <c r="AG26" s="1071"/>
      <c r="AH26" s="686"/>
      <c r="AI26" s="400"/>
      <c r="AJ26" s="400"/>
      <c r="AK26" s="400"/>
      <c r="AL26" s="400"/>
      <c r="AM26" s="403"/>
      <c r="AN26" s="403"/>
      <c r="AO26" s="403"/>
      <c r="AP26" s="568"/>
      <c r="AQ26" s="568"/>
      <c r="AR26" s="568"/>
      <c r="AS26" s="568"/>
      <c r="AT26" s="568"/>
      <c r="AU26" s="568"/>
      <c r="AV26" s="419"/>
      <c r="AW26" s="419"/>
      <c r="AX26" s="419"/>
      <c r="AY26" s="419"/>
      <c r="AZ26" s="419"/>
      <c r="BA26" s="419"/>
      <c r="BB26" s="419"/>
      <c r="BC26" s="419"/>
      <c r="BD26" s="450"/>
      <c r="BE26" s="358">
        <f t="shared" si="7"/>
        <v>0</v>
      </c>
      <c r="BF26" s="359">
        <f t="shared" si="9"/>
        <v>0</v>
      </c>
    </row>
    <row r="27" spans="1:58" ht="12.75" thickBot="1">
      <c r="A27" s="479" t="s">
        <v>160</v>
      </c>
      <c r="B27" s="467" t="s">
        <v>76</v>
      </c>
      <c r="C27" s="351">
        <f t="shared" si="3"/>
        <v>0</v>
      </c>
      <c r="D27" s="352">
        <f t="shared" si="8"/>
        <v>0</v>
      </c>
      <c r="E27" s="373"/>
      <c r="F27" s="374"/>
      <c r="G27" s="374"/>
      <c r="H27" s="374"/>
      <c r="I27" s="375"/>
      <c r="J27" s="376"/>
      <c r="K27" s="376"/>
      <c r="L27" s="374"/>
      <c r="M27" s="741"/>
      <c r="N27" s="376"/>
      <c r="O27" s="698"/>
      <c r="P27" s="696"/>
      <c r="Q27" s="696"/>
      <c r="R27" s="378"/>
      <c r="S27" s="378"/>
      <c r="T27" s="696"/>
      <c r="U27" s="559"/>
      <c r="V27" s="366"/>
      <c r="W27" s="366"/>
      <c r="X27" s="696"/>
      <c r="Y27" s="696"/>
      <c r="Z27" s="376"/>
      <c r="AA27" s="376"/>
      <c r="AB27" s="376"/>
      <c r="AC27" s="376"/>
      <c r="AD27" s="376"/>
      <c r="AE27" s="376"/>
      <c r="AF27" s="376"/>
      <c r="AG27" s="872"/>
      <c r="AH27" s="611"/>
      <c r="AI27" s="377"/>
      <c r="AJ27" s="377"/>
      <c r="AK27" s="377"/>
      <c r="AL27" s="377"/>
      <c r="AM27" s="376"/>
      <c r="AN27" s="376"/>
      <c r="AO27" s="376"/>
      <c r="AP27" s="566"/>
      <c r="AQ27" s="566"/>
      <c r="AR27" s="566"/>
      <c r="AS27" s="566"/>
      <c r="AT27" s="566"/>
      <c r="AU27" s="566"/>
      <c r="AV27" s="375"/>
      <c r="AW27" s="375"/>
      <c r="AX27" s="375"/>
      <c r="AY27" s="375"/>
      <c r="AZ27" s="375"/>
      <c r="BA27" s="375"/>
      <c r="BB27" s="375"/>
      <c r="BC27" s="375"/>
      <c r="BD27" s="441"/>
      <c r="BE27" s="358">
        <f t="shared" si="7"/>
        <v>0</v>
      </c>
      <c r="BF27" s="359">
        <f t="shared" si="9"/>
        <v>0</v>
      </c>
    </row>
    <row r="28" spans="1:58" ht="24.75" thickBot="1">
      <c r="A28" s="481" t="s">
        <v>208</v>
      </c>
      <c r="B28" s="464" t="s">
        <v>209</v>
      </c>
      <c r="C28" s="351">
        <f t="shared" si="3"/>
        <v>0</v>
      </c>
      <c r="D28" s="352">
        <f t="shared" si="8"/>
        <v>0</v>
      </c>
      <c r="E28" s="381"/>
      <c r="F28" s="382"/>
      <c r="G28" s="382"/>
      <c r="H28" s="382"/>
      <c r="I28" s="383"/>
      <c r="J28" s="384"/>
      <c r="K28" s="384"/>
      <c r="L28" s="382"/>
      <c r="M28" s="779"/>
      <c r="N28" s="362"/>
      <c r="O28" s="780"/>
      <c r="P28" s="744"/>
      <c r="Q28" s="744"/>
      <c r="R28" s="386"/>
      <c r="S28" s="386"/>
      <c r="T28" s="744"/>
      <c r="U28" s="562"/>
      <c r="V28" s="387"/>
      <c r="W28" s="387"/>
      <c r="X28" s="744"/>
      <c r="Y28" s="744"/>
      <c r="Z28" s="384"/>
      <c r="AA28" s="384"/>
      <c r="AB28" s="384"/>
      <c r="AC28" s="384"/>
      <c r="AD28" s="384"/>
      <c r="AE28" s="384"/>
      <c r="AF28" s="384"/>
      <c r="AG28" s="1072"/>
      <c r="AH28" s="687"/>
      <c r="AI28" s="385"/>
      <c r="AJ28" s="385"/>
      <c r="AK28" s="385"/>
      <c r="AL28" s="385"/>
      <c r="AM28" s="384"/>
      <c r="AN28" s="384"/>
      <c r="AO28" s="384"/>
      <c r="AP28" s="569"/>
      <c r="AQ28" s="569"/>
      <c r="AR28" s="569"/>
      <c r="AS28" s="569"/>
      <c r="AT28" s="569"/>
      <c r="AU28" s="569"/>
      <c r="AV28" s="383"/>
      <c r="AW28" s="383"/>
      <c r="AX28" s="383"/>
      <c r="AY28" s="383"/>
      <c r="AZ28" s="383"/>
      <c r="BA28" s="383"/>
      <c r="BB28" s="383"/>
      <c r="BC28" s="383"/>
      <c r="BD28" s="444"/>
      <c r="BE28" s="358">
        <f t="shared" si="7"/>
        <v>0</v>
      </c>
      <c r="BF28" s="359">
        <f t="shared" si="9"/>
        <v>0</v>
      </c>
    </row>
    <row r="29" spans="1:58" ht="24.75" thickBot="1">
      <c r="A29" s="486" t="s">
        <v>93</v>
      </c>
      <c r="B29" s="465" t="s">
        <v>343</v>
      </c>
      <c r="C29" s="351">
        <f t="shared" si="3"/>
        <v>0</v>
      </c>
      <c r="D29" s="352">
        <f t="shared" si="8"/>
        <v>0</v>
      </c>
      <c r="E29" s="353"/>
      <c r="F29" s="390"/>
      <c r="G29" s="390"/>
      <c r="H29" s="390"/>
      <c r="I29" s="391"/>
      <c r="J29" s="392"/>
      <c r="K29" s="392"/>
      <c r="L29" s="390"/>
      <c r="M29" s="777"/>
      <c r="N29" s="392"/>
      <c r="O29" s="778"/>
      <c r="P29" s="737"/>
      <c r="Q29" s="737"/>
      <c r="R29" s="394"/>
      <c r="S29" s="394"/>
      <c r="T29" s="737"/>
      <c r="U29" s="560"/>
      <c r="V29" s="356"/>
      <c r="W29" s="412"/>
      <c r="X29" s="737"/>
      <c r="Y29" s="737"/>
      <c r="Z29" s="392"/>
      <c r="AA29" s="392"/>
      <c r="AB29" s="392"/>
      <c r="AC29" s="392"/>
      <c r="AD29" s="392"/>
      <c r="AE29" s="392"/>
      <c r="AF29" s="392"/>
      <c r="AG29" s="1071"/>
      <c r="AH29" s="685"/>
      <c r="AI29" s="393"/>
      <c r="AJ29" s="393"/>
      <c r="AK29" s="393"/>
      <c r="AL29" s="393"/>
      <c r="AM29" s="392"/>
      <c r="AN29" s="392"/>
      <c r="AO29" s="392"/>
      <c r="AP29" s="567"/>
      <c r="AQ29" s="567"/>
      <c r="AR29" s="567"/>
      <c r="AS29" s="567"/>
      <c r="AT29" s="567"/>
      <c r="AU29" s="567"/>
      <c r="AV29" s="391"/>
      <c r="AW29" s="391"/>
      <c r="AX29" s="391"/>
      <c r="AY29" s="391"/>
      <c r="AZ29" s="391"/>
      <c r="BA29" s="391"/>
      <c r="BB29" s="391"/>
      <c r="BC29" s="391"/>
      <c r="BD29" s="438"/>
      <c r="BE29" s="358">
        <f t="shared" si="7"/>
        <v>0</v>
      </c>
      <c r="BF29" s="359">
        <f t="shared" si="9"/>
        <v>0</v>
      </c>
    </row>
    <row r="30" spans="1:58" ht="12.75" thickBot="1">
      <c r="A30" s="480" t="s">
        <v>137</v>
      </c>
      <c r="B30" s="466" t="s">
        <v>95</v>
      </c>
      <c r="C30" s="396">
        <f t="shared" si="3"/>
        <v>0</v>
      </c>
      <c r="D30" s="352">
        <f t="shared" si="8"/>
        <v>0</v>
      </c>
      <c r="E30" s="398"/>
      <c r="F30" s="398"/>
      <c r="G30" s="398"/>
      <c r="H30" s="398"/>
      <c r="I30" s="451"/>
      <c r="J30" s="452"/>
      <c r="K30" s="452"/>
      <c r="L30" s="398"/>
      <c r="M30" s="746"/>
      <c r="N30" s="403"/>
      <c r="O30" s="745"/>
      <c r="P30" s="745"/>
      <c r="Q30" s="745"/>
      <c r="R30" s="409"/>
      <c r="S30" s="409"/>
      <c r="T30" s="745"/>
      <c r="U30" s="563"/>
      <c r="V30" s="578"/>
      <c r="W30" s="786"/>
      <c r="X30" s="745"/>
      <c r="Y30" s="745"/>
      <c r="Z30" s="745"/>
      <c r="AA30" s="745"/>
      <c r="AB30" s="745"/>
      <c r="AC30" s="745"/>
      <c r="AD30" s="745"/>
      <c r="AE30" s="745"/>
      <c r="AF30" s="745"/>
      <c r="AG30" s="1073"/>
      <c r="AH30" s="801"/>
      <c r="AI30" s="408"/>
      <c r="AJ30" s="408"/>
      <c r="AK30" s="408"/>
      <c r="AL30" s="408"/>
      <c r="AM30" s="452"/>
      <c r="AN30" s="403"/>
      <c r="AO30" s="403"/>
      <c r="AP30" s="568"/>
      <c r="AQ30" s="572"/>
      <c r="AR30" s="572"/>
      <c r="AS30" s="572"/>
      <c r="AT30" s="572"/>
      <c r="AU30" s="568"/>
      <c r="AV30" s="419"/>
      <c r="AW30" s="419"/>
      <c r="AX30" s="419"/>
      <c r="AY30" s="419"/>
      <c r="AZ30" s="419"/>
      <c r="BA30" s="419"/>
      <c r="BB30" s="419"/>
      <c r="BC30" s="419"/>
      <c r="BD30" s="450"/>
      <c r="BE30" s="358">
        <f t="shared" si="7"/>
        <v>0</v>
      </c>
      <c r="BF30" s="359">
        <f t="shared" si="9"/>
        <v>0</v>
      </c>
    </row>
    <row r="31" spans="1:58" ht="12.75" thickBot="1">
      <c r="A31" s="479" t="s">
        <v>138</v>
      </c>
      <c r="B31" s="463" t="s">
        <v>344</v>
      </c>
      <c r="C31" s="351">
        <f t="shared" si="3"/>
        <v>0</v>
      </c>
      <c r="D31" s="352">
        <f t="shared" si="8"/>
        <v>0</v>
      </c>
      <c r="E31" s="373"/>
      <c r="F31" s="374"/>
      <c r="G31" s="374"/>
      <c r="H31" s="374"/>
      <c r="I31" s="375"/>
      <c r="J31" s="376"/>
      <c r="K31" s="376"/>
      <c r="L31" s="374"/>
      <c r="M31" s="741"/>
      <c r="N31" s="376"/>
      <c r="O31" s="698"/>
      <c r="P31" s="696"/>
      <c r="Q31" s="696"/>
      <c r="R31" s="378"/>
      <c r="S31" s="378"/>
      <c r="T31" s="696"/>
      <c r="U31" s="559"/>
      <c r="V31" s="366"/>
      <c r="W31" s="366"/>
      <c r="X31" s="731"/>
      <c r="Y31" s="731"/>
      <c r="Z31" s="731"/>
      <c r="AA31" s="731"/>
      <c r="AB31" s="731"/>
      <c r="AC31" s="731"/>
      <c r="AD31" s="731"/>
      <c r="AE31" s="731"/>
      <c r="AF31" s="731"/>
      <c r="AG31" s="872"/>
      <c r="AH31" s="558"/>
      <c r="AI31" s="380"/>
      <c r="AJ31" s="380"/>
      <c r="AK31" s="380"/>
      <c r="AL31" s="380"/>
      <c r="AM31" s="367"/>
      <c r="AN31" s="376"/>
      <c r="AO31" s="376"/>
      <c r="AP31" s="566"/>
      <c r="AQ31" s="571"/>
      <c r="AR31" s="571"/>
      <c r="AS31" s="571"/>
      <c r="AT31" s="571"/>
      <c r="AU31" s="566"/>
      <c r="AV31" s="375"/>
      <c r="AW31" s="375"/>
      <c r="AX31" s="375"/>
      <c r="AY31" s="375"/>
      <c r="AZ31" s="375"/>
      <c r="BA31" s="375"/>
      <c r="BB31" s="375"/>
      <c r="BC31" s="375"/>
      <c r="BD31" s="441"/>
      <c r="BE31" s="358">
        <f t="shared" si="7"/>
        <v>0</v>
      </c>
      <c r="BF31" s="359">
        <f t="shared" si="9"/>
        <v>0</v>
      </c>
    </row>
    <row r="32" spans="1:58" ht="24.75" thickBot="1">
      <c r="A32" s="480" t="s">
        <v>139</v>
      </c>
      <c r="B32" s="463" t="s">
        <v>97</v>
      </c>
      <c r="C32" s="351">
        <f t="shared" si="3"/>
        <v>0</v>
      </c>
      <c r="D32" s="352">
        <f t="shared" si="8"/>
        <v>0</v>
      </c>
      <c r="E32" s="360"/>
      <c r="F32" s="360"/>
      <c r="G32" s="360"/>
      <c r="H32" s="360"/>
      <c r="I32" s="369"/>
      <c r="J32" s="367"/>
      <c r="K32" s="367"/>
      <c r="L32" s="360"/>
      <c r="M32" s="733"/>
      <c r="N32" s="376"/>
      <c r="O32" s="731"/>
      <c r="P32" s="731"/>
      <c r="Q32" s="731"/>
      <c r="R32" s="368"/>
      <c r="S32" s="368"/>
      <c r="T32" s="731"/>
      <c r="U32" s="558"/>
      <c r="V32" s="679"/>
      <c r="W32" s="366"/>
      <c r="X32" s="731"/>
      <c r="Y32" s="731"/>
      <c r="Z32" s="731"/>
      <c r="AA32" s="731"/>
      <c r="AB32" s="731"/>
      <c r="AC32" s="731"/>
      <c r="AD32" s="731"/>
      <c r="AE32" s="731"/>
      <c r="AF32" s="731"/>
      <c r="AG32" s="872"/>
      <c r="AH32" s="558"/>
      <c r="AI32" s="380"/>
      <c r="AJ32" s="380"/>
      <c r="AK32" s="380"/>
      <c r="AL32" s="380"/>
      <c r="AM32" s="367"/>
      <c r="AN32" s="376"/>
      <c r="AO32" s="376"/>
      <c r="AP32" s="566"/>
      <c r="AQ32" s="571"/>
      <c r="AR32" s="571"/>
      <c r="AS32" s="571"/>
      <c r="AT32" s="571"/>
      <c r="AU32" s="566"/>
      <c r="AV32" s="375"/>
      <c r="AW32" s="375"/>
      <c r="AX32" s="375"/>
      <c r="AY32" s="375"/>
      <c r="AZ32" s="375"/>
      <c r="BA32" s="375"/>
      <c r="BB32" s="375"/>
      <c r="BC32" s="375"/>
      <c r="BD32" s="441"/>
      <c r="BE32" s="358">
        <f t="shared" si="7"/>
        <v>0</v>
      </c>
      <c r="BF32" s="359">
        <f t="shared" si="9"/>
        <v>0</v>
      </c>
    </row>
    <row r="33" spans="1:58" ht="24.75" thickBot="1">
      <c r="A33" s="479" t="s">
        <v>140</v>
      </c>
      <c r="B33" s="463" t="s">
        <v>98</v>
      </c>
      <c r="C33" s="351">
        <f t="shared" si="3"/>
        <v>36</v>
      </c>
      <c r="D33" s="352">
        <f t="shared" si="8"/>
        <v>0</v>
      </c>
      <c r="E33" s="373"/>
      <c r="F33" s="374"/>
      <c r="G33" s="374"/>
      <c r="H33" s="374"/>
      <c r="I33" s="375"/>
      <c r="J33" s="376"/>
      <c r="K33" s="376"/>
      <c r="L33" s="374"/>
      <c r="M33" s="741"/>
      <c r="N33" s="376"/>
      <c r="O33" s="698"/>
      <c r="P33" s="696"/>
      <c r="Q33" s="696"/>
      <c r="R33" s="378"/>
      <c r="S33" s="378"/>
      <c r="T33" s="696"/>
      <c r="U33" s="559"/>
      <c r="V33" s="366"/>
      <c r="W33" s="366"/>
      <c r="X33" s="696">
        <v>3</v>
      </c>
      <c r="Y33" s="696">
        <v>3</v>
      </c>
      <c r="Z33" s="696">
        <v>3</v>
      </c>
      <c r="AA33" s="696">
        <v>3</v>
      </c>
      <c r="AB33" s="696">
        <v>3</v>
      </c>
      <c r="AC33" s="696">
        <v>3</v>
      </c>
      <c r="AD33" s="696">
        <v>3</v>
      </c>
      <c r="AE33" s="696">
        <v>3</v>
      </c>
      <c r="AF33" s="696">
        <v>3</v>
      </c>
      <c r="AG33" s="872"/>
      <c r="AH33" s="611"/>
      <c r="AI33" s="377"/>
      <c r="AJ33" s="377"/>
      <c r="AK33" s="377"/>
      <c r="AL33" s="377"/>
      <c r="AM33" s="376">
        <v>3</v>
      </c>
      <c r="AN33" s="376">
        <v>3</v>
      </c>
      <c r="AO33" s="629">
        <v>3</v>
      </c>
      <c r="AP33" s="566" t="s">
        <v>415</v>
      </c>
      <c r="AQ33" s="566"/>
      <c r="AR33" s="566"/>
      <c r="AS33" s="566"/>
      <c r="AT33" s="566"/>
      <c r="AU33" s="566"/>
      <c r="AV33" s="375"/>
      <c r="AW33" s="375"/>
      <c r="AX33" s="375"/>
      <c r="AY33" s="375"/>
      <c r="AZ33" s="375"/>
      <c r="BA33" s="375"/>
      <c r="BB33" s="375"/>
      <c r="BC33" s="375"/>
      <c r="BD33" s="441"/>
      <c r="BE33" s="358">
        <f t="shared" si="7"/>
        <v>36</v>
      </c>
      <c r="BF33" s="359">
        <f t="shared" si="9"/>
        <v>36</v>
      </c>
    </row>
    <row r="34" spans="1:58" ht="24.75" thickBot="1">
      <c r="A34" s="480" t="s">
        <v>141</v>
      </c>
      <c r="B34" s="463" t="s">
        <v>99</v>
      </c>
      <c r="C34" s="351">
        <f t="shared" si="3"/>
        <v>0</v>
      </c>
      <c r="D34" s="352">
        <f t="shared" si="8"/>
        <v>0</v>
      </c>
      <c r="E34" s="373"/>
      <c r="F34" s="374"/>
      <c r="G34" s="374"/>
      <c r="H34" s="374"/>
      <c r="I34" s="375"/>
      <c r="J34" s="376"/>
      <c r="K34" s="376"/>
      <c r="L34" s="374"/>
      <c r="M34" s="741"/>
      <c r="N34" s="376"/>
      <c r="O34" s="698"/>
      <c r="P34" s="696"/>
      <c r="Q34" s="696"/>
      <c r="R34" s="378"/>
      <c r="S34" s="378"/>
      <c r="T34" s="696"/>
      <c r="U34" s="559"/>
      <c r="V34" s="366"/>
      <c r="W34" s="366"/>
      <c r="X34" s="696"/>
      <c r="Y34" s="696"/>
      <c r="Z34" s="696"/>
      <c r="AA34" s="696"/>
      <c r="AB34" s="696"/>
      <c r="AC34" s="696"/>
      <c r="AD34" s="696"/>
      <c r="AE34" s="696"/>
      <c r="AF34" s="696"/>
      <c r="AG34" s="872"/>
      <c r="AH34" s="611"/>
      <c r="AI34" s="377"/>
      <c r="AJ34" s="377"/>
      <c r="AK34" s="377"/>
      <c r="AL34" s="377"/>
      <c r="AM34" s="376"/>
      <c r="AN34" s="376"/>
      <c r="AO34" s="376"/>
      <c r="AP34" s="566"/>
      <c r="AQ34" s="566"/>
      <c r="AR34" s="566"/>
      <c r="AS34" s="566"/>
      <c r="AT34" s="566"/>
      <c r="AU34" s="566"/>
      <c r="AV34" s="375"/>
      <c r="AW34" s="375"/>
      <c r="AX34" s="375"/>
      <c r="AY34" s="375"/>
      <c r="AZ34" s="375"/>
      <c r="BA34" s="375"/>
      <c r="BB34" s="375"/>
      <c r="BC34" s="375"/>
      <c r="BD34" s="441"/>
      <c r="BE34" s="358">
        <f t="shared" si="7"/>
        <v>0</v>
      </c>
      <c r="BF34" s="359">
        <f t="shared" si="9"/>
        <v>0</v>
      </c>
    </row>
    <row r="35" spans="1:58" ht="12.75" thickBot="1">
      <c r="A35" s="479" t="s">
        <v>142</v>
      </c>
      <c r="B35" s="463" t="s">
        <v>100</v>
      </c>
      <c r="C35" s="351">
        <f t="shared" si="3"/>
        <v>0</v>
      </c>
      <c r="D35" s="352">
        <f t="shared" si="8"/>
        <v>0</v>
      </c>
      <c r="E35" s="373"/>
      <c r="F35" s="374"/>
      <c r="G35" s="374"/>
      <c r="H35" s="374"/>
      <c r="I35" s="375"/>
      <c r="J35" s="376"/>
      <c r="K35" s="376"/>
      <c r="L35" s="374"/>
      <c r="M35" s="741"/>
      <c r="N35" s="376"/>
      <c r="O35" s="698"/>
      <c r="P35" s="696"/>
      <c r="Q35" s="696"/>
      <c r="R35" s="378"/>
      <c r="S35" s="378"/>
      <c r="T35" s="696"/>
      <c r="U35" s="559"/>
      <c r="V35" s="366"/>
      <c r="W35" s="366"/>
      <c r="X35" s="696"/>
      <c r="Y35" s="696"/>
      <c r="Z35" s="696"/>
      <c r="AA35" s="696"/>
      <c r="AB35" s="696"/>
      <c r="AC35" s="696"/>
      <c r="AD35" s="696"/>
      <c r="AE35" s="696"/>
      <c r="AF35" s="696"/>
      <c r="AG35" s="872"/>
      <c r="AH35" s="611"/>
      <c r="AI35" s="377"/>
      <c r="AJ35" s="377"/>
      <c r="AK35" s="377"/>
      <c r="AL35" s="377"/>
      <c r="AM35" s="376"/>
      <c r="AN35" s="376"/>
      <c r="AO35" s="376"/>
      <c r="AP35" s="566"/>
      <c r="AQ35" s="566"/>
      <c r="AR35" s="566"/>
      <c r="AS35" s="566"/>
      <c r="AT35" s="566"/>
      <c r="AU35" s="566"/>
      <c r="AV35" s="375"/>
      <c r="AW35" s="375"/>
      <c r="AX35" s="375"/>
      <c r="AY35" s="375"/>
      <c r="AZ35" s="375"/>
      <c r="BA35" s="375"/>
      <c r="BB35" s="375"/>
      <c r="BC35" s="375"/>
      <c r="BD35" s="441"/>
      <c r="BE35" s="358">
        <f t="shared" si="7"/>
        <v>0</v>
      </c>
      <c r="BF35" s="359">
        <f t="shared" si="9"/>
        <v>0</v>
      </c>
    </row>
    <row r="36" spans="1:58" ht="24.75" thickBot="1">
      <c r="A36" s="480" t="s">
        <v>210</v>
      </c>
      <c r="B36" s="463" t="s">
        <v>168</v>
      </c>
      <c r="C36" s="351">
        <f t="shared" si="3"/>
        <v>0</v>
      </c>
      <c r="D36" s="352">
        <f t="shared" si="8"/>
        <v>0</v>
      </c>
      <c r="E36" s="373"/>
      <c r="F36" s="374"/>
      <c r="G36" s="374"/>
      <c r="H36" s="374"/>
      <c r="I36" s="375"/>
      <c r="J36" s="376"/>
      <c r="K36" s="376"/>
      <c r="L36" s="374"/>
      <c r="M36" s="741"/>
      <c r="N36" s="376"/>
      <c r="O36" s="698"/>
      <c r="P36" s="696"/>
      <c r="Q36" s="696"/>
      <c r="R36" s="378"/>
      <c r="S36" s="378"/>
      <c r="T36" s="696"/>
      <c r="U36" s="559"/>
      <c r="V36" s="366"/>
      <c r="W36" s="366"/>
      <c r="X36" s="696"/>
      <c r="Y36" s="696"/>
      <c r="Z36" s="696"/>
      <c r="AA36" s="696"/>
      <c r="AB36" s="696"/>
      <c r="AC36" s="696"/>
      <c r="AD36" s="696"/>
      <c r="AE36" s="696"/>
      <c r="AF36" s="696"/>
      <c r="AG36" s="872"/>
      <c r="AH36" s="611"/>
      <c r="AI36" s="377"/>
      <c r="AJ36" s="377"/>
      <c r="AK36" s="377"/>
      <c r="AL36" s="377"/>
      <c r="AM36" s="376"/>
      <c r="AN36" s="376"/>
      <c r="AO36" s="376"/>
      <c r="AP36" s="566"/>
      <c r="AQ36" s="566"/>
      <c r="AR36" s="566"/>
      <c r="AS36" s="566"/>
      <c r="AT36" s="566"/>
      <c r="AU36" s="566"/>
      <c r="AV36" s="375"/>
      <c r="AW36" s="375"/>
      <c r="AX36" s="375"/>
      <c r="AY36" s="375"/>
      <c r="AZ36" s="375"/>
      <c r="BA36" s="375"/>
      <c r="BB36" s="375"/>
      <c r="BC36" s="375"/>
      <c r="BD36" s="441"/>
      <c r="BE36" s="358">
        <f t="shared" si="7"/>
        <v>0</v>
      </c>
      <c r="BF36" s="359">
        <f t="shared" si="9"/>
        <v>0</v>
      </c>
    </row>
    <row r="37" spans="1:58" ht="21" customHeight="1" thickBot="1">
      <c r="A37" s="479" t="s">
        <v>211</v>
      </c>
      <c r="B37" s="467" t="s">
        <v>367</v>
      </c>
      <c r="C37" s="413">
        <f t="shared" si="3"/>
        <v>48</v>
      </c>
      <c r="D37" s="352">
        <f t="shared" si="8"/>
        <v>0</v>
      </c>
      <c r="E37" s="414"/>
      <c r="F37" s="376"/>
      <c r="G37" s="376"/>
      <c r="H37" s="376"/>
      <c r="I37" s="376"/>
      <c r="J37" s="376"/>
      <c r="K37" s="376"/>
      <c r="L37" s="376"/>
      <c r="M37" s="741"/>
      <c r="N37" s="376"/>
      <c r="O37" s="414"/>
      <c r="P37" s="376"/>
      <c r="Q37" s="376"/>
      <c r="R37" s="378"/>
      <c r="S37" s="378"/>
      <c r="T37" s="376"/>
      <c r="U37" s="559"/>
      <c r="V37" s="366"/>
      <c r="W37" s="366"/>
      <c r="X37" s="376">
        <v>4</v>
      </c>
      <c r="Y37" s="376">
        <v>4</v>
      </c>
      <c r="Z37" s="376">
        <v>4</v>
      </c>
      <c r="AA37" s="376">
        <v>4</v>
      </c>
      <c r="AB37" s="376">
        <v>4</v>
      </c>
      <c r="AC37" s="376">
        <v>4</v>
      </c>
      <c r="AD37" s="376">
        <v>3</v>
      </c>
      <c r="AE37" s="376">
        <v>2</v>
      </c>
      <c r="AF37" s="376">
        <v>4</v>
      </c>
      <c r="AG37" s="872"/>
      <c r="AH37" s="611"/>
      <c r="AI37" s="377"/>
      <c r="AJ37" s="377"/>
      <c r="AK37" s="377"/>
      <c r="AL37" s="377"/>
      <c r="AM37" s="376">
        <v>4</v>
      </c>
      <c r="AN37" s="376">
        <v>5</v>
      </c>
      <c r="AO37" s="627">
        <v>6</v>
      </c>
      <c r="AP37" s="566" t="s">
        <v>412</v>
      </c>
      <c r="AQ37" s="566"/>
      <c r="AR37" s="566"/>
      <c r="AS37" s="566"/>
      <c r="AT37" s="566"/>
      <c r="AU37" s="566"/>
      <c r="AV37" s="375"/>
      <c r="AW37" s="375"/>
      <c r="AX37" s="375"/>
      <c r="AY37" s="375"/>
      <c r="AZ37" s="375"/>
      <c r="BA37" s="375"/>
      <c r="BB37" s="375"/>
      <c r="BC37" s="375"/>
      <c r="BD37" s="441"/>
      <c r="BE37" s="358">
        <f t="shared" si="7"/>
        <v>48</v>
      </c>
      <c r="BF37" s="359">
        <f t="shared" si="9"/>
        <v>48</v>
      </c>
    </row>
    <row r="38" spans="1:58" ht="24.75" thickBot="1">
      <c r="A38" s="480" t="s">
        <v>177</v>
      </c>
      <c r="B38" s="467" t="s">
        <v>345</v>
      </c>
      <c r="C38" s="413">
        <f t="shared" si="3"/>
        <v>48</v>
      </c>
      <c r="D38" s="352">
        <f t="shared" si="8"/>
        <v>0</v>
      </c>
      <c r="E38" s="590"/>
      <c r="F38" s="591"/>
      <c r="G38" s="591"/>
      <c r="H38" s="591"/>
      <c r="I38" s="591"/>
      <c r="J38" s="591"/>
      <c r="K38" s="591"/>
      <c r="L38" s="591"/>
      <c r="M38" s="775"/>
      <c r="N38" s="591"/>
      <c r="O38" s="590"/>
      <c r="P38" s="591"/>
      <c r="Q38" s="591"/>
      <c r="R38" s="582"/>
      <c r="S38" s="582"/>
      <c r="T38" s="591"/>
      <c r="U38" s="614"/>
      <c r="V38" s="583"/>
      <c r="W38" s="366"/>
      <c r="X38" s="376">
        <v>3</v>
      </c>
      <c r="Y38" s="376">
        <v>3</v>
      </c>
      <c r="Z38" s="376">
        <v>3</v>
      </c>
      <c r="AA38" s="376">
        <v>3</v>
      </c>
      <c r="AB38" s="376">
        <v>3</v>
      </c>
      <c r="AC38" s="376">
        <v>3</v>
      </c>
      <c r="AD38" s="376">
        <v>3</v>
      </c>
      <c r="AE38" s="376">
        <v>3</v>
      </c>
      <c r="AF38" s="376">
        <v>3</v>
      </c>
      <c r="AG38" s="872"/>
      <c r="AH38" s="611"/>
      <c r="AI38" s="377"/>
      <c r="AJ38" s="377"/>
      <c r="AK38" s="377"/>
      <c r="AL38" s="377"/>
      <c r="AM38" s="376">
        <v>8</v>
      </c>
      <c r="AN38" s="376">
        <v>7</v>
      </c>
      <c r="AO38" s="627">
        <v>6</v>
      </c>
      <c r="AP38" s="566" t="s">
        <v>412</v>
      </c>
      <c r="AQ38" s="566"/>
      <c r="AR38" s="566"/>
      <c r="AS38" s="566"/>
      <c r="AT38" s="566"/>
      <c r="AU38" s="566"/>
      <c r="AV38" s="375"/>
      <c r="AW38" s="375"/>
      <c r="AX38" s="375"/>
      <c r="AY38" s="375"/>
      <c r="AZ38" s="375"/>
      <c r="BA38" s="375"/>
      <c r="BB38" s="375"/>
      <c r="BC38" s="375"/>
      <c r="BD38" s="441"/>
      <c r="BE38" s="358">
        <f t="shared" si="7"/>
        <v>48</v>
      </c>
      <c r="BF38" s="359">
        <f t="shared" si="9"/>
        <v>48</v>
      </c>
    </row>
    <row r="39" spans="1:58" ht="12.75" thickBot="1">
      <c r="A39" s="479" t="s">
        <v>178</v>
      </c>
      <c r="B39" s="467" t="s">
        <v>179</v>
      </c>
      <c r="C39" s="351">
        <f t="shared" si="3"/>
        <v>0</v>
      </c>
      <c r="D39" s="352">
        <f t="shared" si="8"/>
        <v>0</v>
      </c>
      <c r="E39" s="414"/>
      <c r="F39" s="376"/>
      <c r="G39" s="376"/>
      <c r="H39" s="376"/>
      <c r="I39" s="375"/>
      <c r="J39" s="376"/>
      <c r="K39" s="376"/>
      <c r="L39" s="376"/>
      <c r="M39" s="741"/>
      <c r="N39" s="376"/>
      <c r="O39" s="414"/>
      <c r="P39" s="376"/>
      <c r="Q39" s="376"/>
      <c r="R39" s="378"/>
      <c r="S39" s="378"/>
      <c r="T39" s="376"/>
      <c r="U39" s="559"/>
      <c r="V39" s="366"/>
      <c r="W39" s="366"/>
      <c r="X39" s="376"/>
      <c r="Y39" s="376"/>
      <c r="Z39" s="376"/>
      <c r="AA39" s="376"/>
      <c r="AB39" s="376"/>
      <c r="AC39" s="376"/>
      <c r="AD39" s="376"/>
      <c r="AE39" s="376"/>
      <c r="AF39" s="376"/>
      <c r="AG39" s="872"/>
      <c r="AH39" s="611"/>
      <c r="AI39" s="377"/>
      <c r="AJ39" s="377"/>
      <c r="AK39" s="377"/>
      <c r="AL39" s="377"/>
      <c r="AM39" s="376"/>
      <c r="AN39" s="376"/>
      <c r="AO39" s="376"/>
      <c r="AP39" s="566"/>
      <c r="AQ39" s="566"/>
      <c r="AR39" s="566"/>
      <c r="AS39" s="566"/>
      <c r="AT39" s="566"/>
      <c r="AU39" s="566"/>
      <c r="AV39" s="375"/>
      <c r="AW39" s="375"/>
      <c r="AX39" s="375"/>
      <c r="AY39" s="375"/>
      <c r="AZ39" s="375"/>
      <c r="BA39" s="375"/>
      <c r="BB39" s="375"/>
      <c r="BC39" s="375"/>
      <c r="BD39" s="441"/>
      <c r="BE39" s="358">
        <f t="shared" si="7"/>
        <v>0</v>
      </c>
      <c r="BF39" s="359">
        <f t="shared" si="9"/>
        <v>0</v>
      </c>
    </row>
    <row r="40" spans="1:58" ht="14.25" thickBot="1">
      <c r="A40" s="480" t="s">
        <v>180</v>
      </c>
      <c r="B40" s="467" t="s">
        <v>181</v>
      </c>
      <c r="C40" s="351">
        <f t="shared" si="3"/>
        <v>51</v>
      </c>
      <c r="D40" s="352">
        <f t="shared" si="8"/>
        <v>39</v>
      </c>
      <c r="E40" s="414">
        <v>3</v>
      </c>
      <c r="F40" s="414">
        <v>3</v>
      </c>
      <c r="G40" s="414">
        <v>3</v>
      </c>
      <c r="H40" s="414">
        <v>3</v>
      </c>
      <c r="I40" s="414">
        <v>3</v>
      </c>
      <c r="J40" s="414">
        <v>3</v>
      </c>
      <c r="K40" s="414">
        <v>3</v>
      </c>
      <c r="L40" s="414">
        <v>3</v>
      </c>
      <c r="M40" s="690">
        <v>3</v>
      </c>
      <c r="N40" s="376">
        <v>3</v>
      </c>
      <c r="O40" s="376">
        <v>3</v>
      </c>
      <c r="P40" s="376">
        <v>3</v>
      </c>
      <c r="Q40" s="376">
        <v>3</v>
      </c>
      <c r="R40" s="442"/>
      <c r="S40" s="442"/>
      <c r="T40" s="414"/>
      <c r="U40" s="559"/>
      <c r="V40" s="366"/>
      <c r="W40" s="433"/>
      <c r="X40" s="376">
        <v>1</v>
      </c>
      <c r="Y40" s="376">
        <v>1</v>
      </c>
      <c r="Z40" s="376">
        <v>1</v>
      </c>
      <c r="AA40" s="376">
        <v>1</v>
      </c>
      <c r="AB40" s="376">
        <v>1</v>
      </c>
      <c r="AC40" s="376">
        <v>1</v>
      </c>
      <c r="AD40" s="376">
        <v>1</v>
      </c>
      <c r="AE40" s="376">
        <v>1</v>
      </c>
      <c r="AF40" s="376">
        <v>1</v>
      </c>
      <c r="AG40" s="1074"/>
      <c r="AH40" s="611"/>
      <c r="AI40" s="377"/>
      <c r="AJ40" s="377"/>
      <c r="AK40" s="377"/>
      <c r="AL40" s="377"/>
      <c r="AM40" s="376">
        <v>1</v>
      </c>
      <c r="AN40" s="376">
        <v>1</v>
      </c>
      <c r="AO40" s="627">
        <v>1</v>
      </c>
      <c r="AP40" s="566" t="s">
        <v>451</v>
      </c>
      <c r="AQ40" s="566"/>
      <c r="AR40" s="566"/>
      <c r="AS40" s="566"/>
      <c r="AT40" s="566"/>
      <c r="AU40" s="566"/>
      <c r="AV40" s="375"/>
      <c r="AW40" s="375"/>
      <c r="AX40" s="375"/>
      <c r="AY40" s="375"/>
      <c r="AZ40" s="375"/>
      <c r="BA40" s="375"/>
      <c r="BB40" s="375"/>
      <c r="BC40" s="375"/>
      <c r="BD40" s="441"/>
      <c r="BE40" s="358">
        <f t="shared" si="7"/>
        <v>12</v>
      </c>
      <c r="BF40" s="359">
        <f t="shared" si="9"/>
        <v>51</v>
      </c>
    </row>
    <row r="41" spans="1:58" ht="12.75" thickBot="1">
      <c r="A41" s="479" t="s">
        <v>184</v>
      </c>
      <c r="B41" s="468" t="s">
        <v>233</v>
      </c>
      <c r="C41" s="351">
        <f t="shared" si="3"/>
        <v>40</v>
      </c>
      <c r="D41" s="352">
        <f t="shared" si="8"/>
        <v>28</v>
      </c>
      <c r="E41" s="407">
        <v>2</v>
      </c>
      <c r="F41" s="373">
        <v>2</v>
      </c>
      <c r="G41" s="373">
        <v>2</v>
      </c>
      <c r="H41" s="373">
        <v>2</v>
      </c>
      <c r="I41" s="373">
        <v>2</v>
      </c>
      <c r="J41" s="376">
        <v>2</v>
      </c>
      <c r="K41" s="376">
        <v>2</v>
      </c>
      <c r="L41" s="374">
        <v>2</v>
      </c>
      <c r="M41" s="741">
        <v>2</v>
      </c>
      <c r="N41" s="376">
        <v>2</v>
      </c>
      <c r="O41" s="698">
        <v>2</v>
      </c>
      <c r="P41" s="696">
        <v>2</v>
      </c>
      <c r="Q41" s="696">
        <v>2</v>
      </c>
      <c r="R41" s="378"/>
      <c r="S41" s="378"/>
      <c r="T41" s="696">
        <v>2</v>
      </c>
      <c r="U41" s="559"/>
      <c r="V41" s="366"/>
      <c r="W41" s="366"/>
      <c r="X41" s="696">
        <v>1</v>
      </c>
      <c r="Y41" s="696">
        <v>1</v>
      </c>
      <c r="Z41" s="696">
        <v>1</v>
      </c>
      <c r="AA41" s="696">
        <v>1</v>
      </c>
      <c r="AB41" s="696">
        <v>1</v>
      </c>
      <c r="AC41" s="696">
        <v>1</v>
      </c>
      <c r="AD41" s="696">
        <v>1</v>
      </c>
      <c r="AE41" s="696">
        <v>1</v>
      </c>
      <c r="AF41" s="696">
        <v>1</v>
      </c>
      <c r="AG41" s="872"/>
      <c r="AH41" s="611"/>
      <c r="AI41" s="377"/>
      <c r="AJ41" s="377"/>
      <c r="AK41" s="377"/>
      <c r="AL41" s="377"/>
      <c r="AM41" s="376">
        <v>1</v>
      </c>
      <c r="AN41" s="376">
        <v>1</v>
      </c>
      <c r="AO41" s="629">
        <v>1</v>
      </c>
      <c r="AP41" s="566" t="s">
        <v>415</v>
      </c>
      <c r="AQ41" s="566"/>
      <c r="AR41" s="566"/>
      <c r="AS41" s="566"/>
      <c r="AT41" s="566"/>
      <c r="AU41" s="566"/>
      <c r="AV41" s="375"/>
      <c r="AW41" s="375"/>
      <c r="AX41" s="375"/>
      <c r="AY41" s="375"/>
      <c r="AZ41" s="375"/>
      <c r="BA41" s="375"/>
      <c r="BB41" s="375"/>
      <c r="BC41" s="375"/>
      <c r="BD41" s="441"/>
      <c r="BE41" s="800">
        <f t="shared" si="7"/>
        <v>12</v>
      </c>
      <c r="BF41" s="359">
        <f t="shared" si="9"/>
        <v>40</v>
      </c>
    </row>
    <row r="42" spans="1:58" ht="12.75" thickBot="1">
      <c r="A42" s="479" t="s">
        <v>393</v>
      </c>
      <c r="B42" s="475" t="s">
        <v>391</v>
      </c>
      <c r="C42" s="351"/>
      <c r="D42" s="579">
        <f t="shared" si="8"/>
        <v>0</v>
      </c>
      <c r="E42" s="374"/>
      <c r="F42" s="373"/>
      <c r="G42" s="373"/>
      <c r="H42" s="373"/>
      <c r="I42" s="373"/>
      <c r="J42" s="376"/>
      <c r="K42" s="376"/>
      <c r="L42" s="374"/>
      <c r="M42" s="741"/>
      <c r="N42" s="376"/>
      <c r="O42" s="698"/>
      <c r="P42" s="696"/>
      <c r="Q42" s="696"/>
      <c r="R42" s="378"/>
      <c r="S42" s="378"/>
      <c r="T42" s="696"/>
      <c r="U42" s="559"/>
      <c r="V42" s="366"/>
      <c r="W42" s="366"/>
      <c r="X42" s="698"/>
      <c r="Y42" s="696"/>
      <c r="Z42" s="696"/>
      <c r="AA42" s="696"/>
      <c r="AB42" s="696"/>
      <c r="AC42" s="696"/>
      <c r="AD42" s="696"/>
      <c r="AE42" s="696"/>
      <c r="AF42" s="696"/>
      <c r="AG42" s="872"/>
      <c r="AH42" s="611"/>
      <c r="AI42" s="377"/>
      <c r="AJ42" s="377"/>
      <c r="AK42" s="377"/>
      <c r="AL42" s="377"/>
      <c r="AM42" s="376"/>
      <c r="AN42" s="376"/>
      <c r="AO42" s="376"/>
      <c r="AP42" s="566"/>
      <c r="AQ42" s="566"/>
      <c r="AR42" s="566"/>
      <c r="AS42" s="566"/>
      <c r="AT42" s="566"/>
      <c r="AU42" s="566"/>
      <c r="AV42" s="375"/>
      <c r="AW42" s="375"/>
      <c r="AX42" s="375"/>
      <c r="AY42" s="375"/>
      <c r="AZ42" s="375"/>
      <c r="BA42" s="375"/>
      <c r="BB42" s="375"/>
      <c r="BC42" s="375"/>
      <c r="BD42" s="375"/>
      <c r="BE42" s="600">
        <f t="shared" si="7"/>
        <v>0</v>
      </c>
      <c r="BF42" s="359">
        <f t="shared" si="9"/>
        <v>0</v>
      </c>
    </row>
    <row r="43" spans="1:58" ht="24.75" thickBot="1">
      <c r="A43" s="479" t="s">
        <v>394</v>
      </c>
      <c r="B43" s="475" t="s">
        <v>392</v>
      </c>
      <c r="C43" s="351"/>
      <c r="D43" s="352">
        <f t="shared" si="8"/>
        <v>0</v>
      </c>
      <c r="E43" s="529"/>
      <c r="F43" s="529"/>
      <c r="G43" s="529"/>
      <c r="H43" s="529"/>
      <c r="I43" s="529"/>
      <c r="J43" s="532"/>
      <c r="K43" s="532"/>
      <c r="L43" s="530"/>
      <c r="M43" s="781"/>
      <c r="N43" s="613"/>
      <c r="O43" s="782"/>
      <c r="P43" s="749"/>
      <c r="Q43" s="749"/>
      <c r="R43" s="534"/>
      <c r="S43" s="534"/>
      <c r="T43" s="749"/>
      <c r="U43" s="564"/>
      <c r="V43" s="535"/>
      <c r="W43" s="402"/>
      <c r="X43" s="782"/>
      <c r="Y43" s="749"/>
      <c r="Z43" s="749"/>
      <c r="AA43" s="749"/>
      <c r="AB43" s="749"/>
      <c r="AC43" s="749"/>
      <c r="AD43" s="749"/>
      <c r="AE43" s="749"/>
      <c r="AF43" s="749"/>
      <c r="AG43" s="1070"/>
      <c r="AH43" s="688"/>
      <c r="AI43" s="533"/>
      <c r="AJ43" s="533"/>
      <c r="AK43" s="533"/>
      <c r="AL43" s="533"/>
      <c r="AM43" s="532"/>
      <c r="AN43" s="532"/>
      <c r="AO43" s="532"/>
      <c r="AP43" s="570"/>
      <c r="AQ43" s="570"/>
      <c r="AR43" s="570"/>
      <c r="AS43" s="570"/>
      <c r="AT43" s="570"/>
      <c r="AU43" s="570"/>
      <c r="AV43" s="531"/>
      <c r="AW43" s="531"/>
      <c r="AX43" s="531"/>
      <c r="AY43" s="531"/>
      <c r="AZ43" s="531"/>
      <c r="BA43" s="531"/>
      <c r="BB43" s="531"/>
      <c r="BC43" s="531"/>
      <c r="BD43" s="549"/>
      <c r="BE43" s="358">
        <f t="shared" si="7"/>
        <v>0</v>
      </c>
      <c r="BF43" s="359">
        <f t="shared" si="9"/>
        <v>0</v>
      </c>
    </row>
    <row r="44" spans="1:58" ht="12.75" thickBot="1">
      <c r="A44" s="485" t="s">
        <v>101</v>
      </c>
      <c r="B44" s="465" t="s">
        <v>102</v>
      </c>
      <c r="C44" s="351">
        <f t="shared" si="3"/>
        <v>0</v>
      </c>
      <c r="D44" s="352">
        <f t="shared" si="8"/>
        <v>0</v>
      </c>
      <c r="E44" s="353"/>
      <c r="F44" s="390"/>
      <c r="G44" s="390"/>
      <c r="H44" s="390"/>
      <c r="I44" s="391"/>
      <c r="J44" s="392"/>
      <c r="K44" s="392"/>
      <c r="L44" s="390"/>
      <c r="M44" s="777"/>
      <c r="N44" s="673"/>
      <c r="O44" s="778"/>
      <c r="P44" s="737"/>
      <c r="Q44" s="737"/>
      <c r="R44" s="394"/>
      <c r="S44" s="394"/>
      <c r="T44" s="737"/>
      <c r="U44" s="560"/>
      <c r="V44" s="356"/>
      <c r="W44" s="366"/>
      <c r="X44" s="778"/>
      <c r="Y44" s="737"/>
      <c r="Z44" s="737"/>
      <c r="AA44" s="392"/>
      <c r="AB44" s="392"/>
      <c r="AC44" s="392"/>
      <c r="AD44" s="392"/>
      <c r="AE44" s="392"/>
      <c r="AF44" s="392"/>
      <c r="AG44" s="1075"/>
      <c r="AH44" s="560"/>
      <c r="AI44" s="393"/>
      <c r="AJ44" s="393"/>
      <c r="AK44" s="393"/>
      <c r="AL44" s="393"/>
      <c r="AM44" s="392"/>
      <c r="AN44" s="392"/>
      <c r="AO44" s="392"/>
      <c r="AP44" s="567"/>
      <c r="AQ44" s="567"/>
      <c r="AR44" s="567"/>
      <c r="AS44" s="567"/>
      <c r="AT44" s="567"/>
      <c r="AU44" s="567"/>
      <c r="AV44" s="391"/>
      <c r="AW44" s="391"/>
      <c r="AX44" s="391"/>
      <c r="AY44" s="391"/>
      <c r="AZ44" s="391"/>
      <c r="BA44" s="391"/>
      <c r="BB44" s="391"/>
      <c r="BC44" s="391"/>
      <c r="BD44" s="438"/>
      <c r="BE44" s="358">
        <f t="shared" si="7"/>
        <v>0</v>
      </c>
      <c r="BF44" s="359">
        <f t="shared" si="9"/>
        <v>0</v>
      </c>
    </row>
    <row r="45" spans="1:58" ht="48.75" hidden="1" outlineLevel="1" thickBot="1">
      <c r="A45" s="487" t="s">
        <v>161</v>
      </c>
      <c r="B45" s="469" t="s">
        <v>347</v>
      </c>
      <c r="C45" s="415">
        <f t="shared" si="3"/>
        <v>0</v>
      </c>
      <c r="D45" s="352">
        <f t="shared" si="8"/>
        <v>0</v>
      </c>
      <c r="E45" s="416"/>
      <c r="F45" s="403"/>
      <c r="G45" s="403"/>
      <c r="H45" s="403"/>
      <c r="I45" s="403"/>
      <c r="J45" s="403"/>
      <c r="K45" s="403"/>
      <c r="L45" s="403"/>
      <c r="M45" s="739"/>
      <c r="N45" s="376"/>
      <c r="O45" s="416"/>
      <c r="P45" s="403"/>
      <c r="Q45" s="403"/>
      <c r="R45" s="401"/>
      <c r="S45" s="401"/>
      <c r="T45" s="403"/>
      <c r="U45" s="561"/>
      <c r="V45" s="402"/>
      <c r="W45" s="366"/>
      <c r="X45" s="416"/>
      <c r="Y45" s="403"/>
      <c r="Z45" s="403"/>
      <c r="AA45" s="403"/>
      <c r="AB45" s="403"/>
      <c r="AC45" s="403"/>
      <c r="AD45" s="403"/>
      <c r="AE45" s="403"/>
      <c r="AF45" s="403"/>
      <c r="AG45" s="872"/>
      <c r="AH45" s="686"/>
      <c r="AI45" s="400"/>
      <c r="AJ45" s="400"/>
      <c r="AK45" s="400"/>
      <c r="AL45" s="400"/>
      <c r="AM45" s="403"/>
      <c r="AN45" s="403"/>
      <c r="AO45" s="403"/>
      <c r="AP45" s="568"/>
      <c r="AQ45" s="568"/>
      <c r="AR45" s="568"/>
      <c r="AS45" s="568"/>
      <c r="AT45" s="568"/>
      <c r="AU45" s="568"/>
      <c r="AV45" s="419"/>
      <c r="AW45" s="419"/>
      <c r="AX45" s="419"/>
      <c r="AY45" s="419"/>
      <c r="AZ45" s="419"/>
      <c r="BA45" s="419"/>
      <c r="BB45" s="419"/>
      <c r="BC45" s="419"/>
      <c r="BD45" s="450"/>
      <c r="BE45" s="358">
        <f t="shared" si="7"/>
        <v>0</v>
      </c>
      <c r="BF45" s="359">
        <f t="shared" si="9"/>
        <v>0</v>
      </c>
    </row>
    <row r="46" spans="1:58" ht="24.75" hidden="1" outlineLevel="1" thickBot="1">
      <c r="A46" s="479" t="s">
        <v>104</v>
      </c>
      <c r="B46" s="470" t="s">
        <v>105</v>
      </c>
      <c r="C46" s="413">
        <f t="shared" si="3"/>
        <v>0</v>
      </c>
      <c r="D46" s="352">
        <f t="shared" si="8"/>
        <v>0</v>
      </c>
      <c r="E46" s="414"/>
      <c r="F46" s="376"/>
      <c r="G46" s="376"/>
      <c r="H46" s="376"/>
      <c r="I46" s="375"/>
      <c r="J46" s="376"/>
      <c r="K46" s="376"/>
      <c r="L46" s="376"/>
      <c r="M46" s="741"/>
      <c r="N46" s="376"/>
      <c r="O46" s="414"/>
      <c r="P46" s="376"/>
      <c r="Q46" s="376"/>
      <c r="R46" s="378"/>
      <c r="S46" s="378"/>
      <c r="T46" s="376"/>
      <c r="U46" s="559"/>
      <c r="V46" s="366"/>
      <c r="W46" s="366"/>
      <c r="X46" s="414"/>
      <c r="Y46" s="376"/>
      <c r="Z46" s="376"/>
      <c r="AA46" s="376"/>
      <c r="AB46" s="376"/>
      <c r="AC46" s="376"/>
      <c r="AD46" s="376"/>
      <c r="AE46" s="376"/>
      <c r="AF46" s="376"/>
      <c r="AG46" s="872"/>
      <c r="AH46" s="611"/>
      <c r="AI46" s="377"/>
      <c r="AJ46" s="377"/>
      <c r="AK46" s="377"/>
      <c r="AL46" s="377"/>
      <c r="AM46" s="376"/>
      <c r="AN46" s="376"/>
      <c r="AO46" s="376"/>
      <c r="AP46" s="566"/>
      <c r="AQ46" s="566"/>
      <c r="AR46" s="566"/>
      <c r="AS46" s="566"/>
      <c r="AT46" s="566"/>
      <c r="AU46" s="566"/>
      <c r="AV46" s="375"/>
      <c r="AW46" s="375"/>
      <c r="AX46" s="375"/>
      <c r="AY46" s="375"/>
      <c r="AZ46" s="375"/>
      <c r="BA46" s="375"/>
      <c r="BB46" s="375"/>
      <c r="BC46" s="375"/>
      <c r="BD46" s="441"/>
      <c r="BE46" s="358">
        <f t="shared" si="7"/>
        <v>0</v>
      </c>
      <c r="BF46" s="359">
        <f t="shared" si="9"/>
        <v>0</v>
      </c>
    </row>
    <row r="47" spans="1:58" ht="48.75" hidden="1" outlineLevel="1" thickBot="1">
      <c r="A47" s="479" t="s">
        <v>135</v>
      </c>
      <c r="B47" s="471" t="s">
        <v>196</v>
      </c>
      <c r="C47" s="351">
        <f t="shared" si="3"/>
        <v>0</v>
      </c>
      <c r="D47" s="352">
        <f t="shared" si="8"/>
        <v>0</v>
      </c>
      <c r="E47" s="373"/>
      <c r="F47" s="374"/>
      <c r="G47" s="374"/>
      <c r="H47" s="374"/>
      <c r="I47" s="375"/>
      <c r="J47" s="376"/>
      <c r="K47" s="376"/>
      <c r="L47" s="374"/>
      <c r="M47" s="741"/>
      <c r="N47" s="376"/>
      <c r="O47" s="698"/>
      <c r="P47" s="696"/>
      <c r="Q47" s="696"/>
      <c r="R47" s="378"/>
      <c r="S47" s="378"/>
      <c r="T47" s="696"/>
      <c r="U47" s="559"/>
      <c r="V47" s="366"/>
      <c r="W47" s="366"/>
      <c r="X47" s="698"/>
      <c r="Y47" s="696"/>
      <c r="Z47" s="696"/>
      <c r="AA47" s="696"/>
      <c r="AB47" s="696"/>
      <c r="AC47" s="696"/>
      <c r="AD47" s="696"/>
      <c r="AE47" s="696"/>
      <c r="AF47" s="696"/>
      <c r="AG47" s="872"/>
      <c r="AH47" s="611"/>
      <c r="AI47" s="377"/>
      <c r="AJ47" s="377"/>
      <c r="AK47" s="377"/>
      <c r="AL47" s="377"/>
      <c r="AM47" s="376"/>
      <c r="AN47" s="376"/>
      <c r="AO47" s="376"/>
      <c r="AP47" s="566"/>
      <c r="AQ47" s="566"/>
      <c r="AR47" s="566"/>
      <c r="AS47" s="566"/>
      <c r="AT47" s="566"/>
      <c r="AU47" s="566"/>
      <c r="AV47" s="375"/>
      <c r="AW47" s="375"/>
      <c r="AX47" s="375"/>
      <c r="AY47" s="375"/>
      <c r="AZ47" s="375"/>
      <c r="BA47" s="375"/>
      <c r="BB47" s="375"/>
      <c r="BC47" s="375"/>
      <c r="BD47" s="441"/>
      <c r="BE47" s="358">
        <f t="shared" si="7"/>
        <v>0</v>
      </c>
      <c r="BF47" s="359">
        <f t="shared" si="9"/>
        <v>0</v>
      </c>
    </row>
    <row r="48" spans="1:58" ht="42" hidden="1" customHeight="1" outlineLevel="1" thickBot="1">
      <c r="A48" s="479" t="s">
        <v>136</v>
      </c>
      <c r="B48" s="472" t="s">
        <v>106</v>
      </c>
      <c r="C48" s="351">
        <f t="shared" si="3"/>
        <v>0</v>
      </c>
      <c r="D48" s="352">
        <f t="shared" si="8"/>
        <v>0</v>
      </c>
      <c r="E48" s="373"/>
      <c r="F48" s="373"/>
      <c r="G48" s="373"/>
      <c r="H48" s="373"/>
      <c r="I48" s="375"/>
      <c r="J48" s="376"/>
      <c r="K48" s="376"/>
      <c r="L48" s="374"/>
      <c r="M48" s="741"/>
      <c r="N48" s="376"/>
      <c r="O48" s="698"/>
      <c r="P48" s="696"/>
      <c r="Q48" s="696"/>
      <c r="R48" s="378"/>
      <c r="S48" s="378"/>
      <c r="T48" s="696"/>
      <c r="U48" s="559"/>
      <c r="V48" s="366"/>
      <c r="W48" s="366"/>
      <c r="X48" s="698"/>
      <c r="Y48" s="696"/>
      <c r="Z48" s="696"/>
      <c r="AA48" s="696"/>
      <c r="AB48" s="696"/>
      <c r="AC48" s="696"/>
      <c r="AD48" s="696"/>
      <c r="AE48" s="696"/>
      <c r="AF48" s="696"/>
      <c r="AG48" s="872"/>
      <c r="AH48" s="611"/>
      <c r="AI48" s="377"/>
      <c r="AJ48" s="377"/>
      <c r="AK48" s="377"/>
      <c r="AL48" s="377"/>
      <c r="AM48" s="376"/>
      <c r="AN48" s="376"/>
      <c r="AO48" s="376"/>
      <c r="AP48" s="566"/>
      <c r="AQ48" s="566"/>
      <c r="AR48" s="566"/>
      <c r="AS48" s="566"/>
      <c r="AT48" s="566"/>
      <c r="AU48" s="566"/>
      <c r="AV48" s="375"/>
      <c r="AW48" s="375"/>
      <c r="AX48" s="375"/>
      <c r="AY48" s="375"/>
      <c r="AZ48" s="375"/>
      <c r="BA48" s="375"/>
      <c r="BB48" s="375"/>
      <c r="BC48" s="375"/>
      <c r="BD48" s="441"/>
      <c r="BE48" s="358">
        <f t="shared" si="7"/>
        <v>0</v>
      </c>
      <c r="BF48" s="359">
        <f t="shared" si="9"/>
        <v>0</v>
      </c>
    </row>
    <row r="49" spans="1:58" ht="36.75" hidden="1" outlineLevel="1" thickBot="1">
      <c r="A49" s="553" t="s">
        <v>399</v>
      </c>
      <c r="B49" s="553" t="s">
        <v>428</v>
      </c>
      <c r="C49" s="413">
        <f t="shared" si="3"/>
        <v>0</v>
      </c>
      <c r="D49" s="352">
        <f t="shared" si="8"/>
        <v>0</v>
      </c>
      <c r="E49" s="414"/>
      <c r="F49" s="376"/>
      <c r="G49" s="376"/>
      <c r="H49" s="376"/>
      <c r="I49" s="376"/>
      <c r="J49" s="376"/>
      <c r="K49" s="376"/>
      <c r="L49" s="376"/>
      <c r="M49" s="741"/>
      <c r="N49" s="376"/>
      <c r="O49" s="414"/>
      <c r="P49" s="376"/>
      <c r="Q49" s="376"/>
      <c r="R49" s="378"/>
      <c r="S49" s="378"/>
      <c r="T49" s="376"/>
      <c r="U49" s="559"/>
      <c r="V49" s="366"/>
      <c r="W49" s="366"/>
      <c r="X49" s="414"/>
      <c r="Y49" s="376"/>
      <c r="Z49" s="376"/>
      <c r="AA49" s="376"/>
      <c r="AB49" s="376"/>
      <c r="AC49" s="376"/>
      <c r="AD49" s="376"/>
      <c r="AE49" s="376"/>
      <c r="AF49" s="376"/>
      <c r="AG49" s="872"/>
      <c r="AH49" s="611"/>
      <c r="AI49" s="377"/>
      <c r="AJ49" s="377"/>
      <c r="AK49" s="377"/>
      <c r="AL49" s="377"/>
      <c r="AM49" s="376"/>
      <c r="AN49" s="376"/>
      <c r="AO49" s="376"/>
      <c r="AP49" s="566"/>
      <c r="AQ49" s="566"/>
      <c r="AR49" s="566"/>
      <c r="AS49" s="566"/>
      <c r="AT49" s="566"/>
      <c r="AU49" s="566"/>
      <c r="AV49" s="375"/>
      <c r="AW49" s="375"/>
      <c r="AX49" s="375"/>
      <c r="AY49" s="375"/>
      <c r="AZ49" s="375"/>
      <c r="BA49" s="375"/>
      <c r="BB49" s="375"/>
      <c r="BC49" s="375"/>
      <c r="BD49" s="441"/>
      <c r="BE49" s="358">
        <f t="shared" si="7"/>
        <v>0</v>
      </c>
      <c r="BF49" s="359">
        <f t="shared" si="9"/>
        <v>0</v>
      </c>
    </row>
    <row r="50" spans="1:58" ht="72.75" hidden="1" outlineLevel="1" thickBot="1">
      <c r="A50" s="554" t="s">
        <v>400</v>
      </c>
      <c r="B50" s="553" t="s">
        <v>401</v>
      </c>
      <c r="C50" s="413">
        <f t="shared" si="3"/>
        <v>0</v>
      </c>
      <c r="D50" s="352">
        <f t="shared" si="8"/>
        <v>0</v>
      </c>
      <c r="E50" s="417"/>
      <c r="F50" s="384"/>
      <c r="G50" s="384"/>
      <c r="H50" s="384"/>
      <c r="I50" s="384"/>
      <c r="J50" s="384"/>
      <c r="K50" s="384"/>
      <c r="L50" s="384"/>
      <c r="M50" s="779"/>
      <c r="N50" s="362"/>
      <c r="O50" s="417"/>
      <c r="P50" s="384"/>
      <c r="Q50" s="384"/>
      <c r="R50" s="386"/>
      <c r="S50" s="386"/>
      <c r="T50" s="384"/>
      <c r="U50" s="562"/>
      <c r="V50" s="387"/>
      <c r="W50" s="366"/>
      <c r="X50" s="417"/>
      <c r="Y50" s="384"/>
      <c r="Z50" s="384"/>
      <c r="AA50" s="384"/>
      <c r="AB50" s="384"/>
      <c r="AC50" s="384"/>
      <c r="AD50" s="384"/>
      <c r="AE50" s="384"/>
      <c r="AF50" s="384"/>
      <c r="AG50" s="1072"/>
      <c r="AH50" s="687"/>
      <c r="AI50" s="385"/>
      <c r="AJ50" s="385"/>
      <c r="AK50" s="385"/>
      <c r="AL50" s="385"/>
      <c r="AM50" s="384"/>
      <c r="AN50" s="384"/>
      <c r="AO50" s="384"/>
      <c r="AP50" s="569"/>
      <c r="AQ50" s="569"/>
      <c r="AR50" s="569"/>
      <c r="AS50" s="569"/>
      <c r="AT50" s="569"/>
      <c r="AU50" s="569"/>
      <c r="AV50" s="383"/>
      <c r="AW50" s="383"/>
      <c r="AX50" s="383"/>
      <c r="AY50" s="383"/>
      <c r="AZ50" s="383"/>
      <c r="BA50" s="383"/>
      <c r="BB50" s="383"/>
      <c r="BC50" s="383"/>
      <c r="BD50" s="444"/>
      <c r="BE50" s="358">
        <f t="shared" si="7"/>
        <v>0</v>
      </c>
      <c r="BF50" s="359">
        <f t="shared" si="9"/>
        <v>0</v>
      </c>
    </row>
    <row r="51" spans="1:58" ht="31.9" customHeight="1" collapsed="1" thickBot="1">
      <c r="A51" s="487" t="s">
        <v>107</v>
      </c>
      <c r="B51" s="473" t="s">
        <v>108</v>
      </c>
      <c r="C51" s="418">
        <f t="shared" si="3"/>
        <v>0</v>
      </c>
      <c r="D51" s="352">
        <f t="shared" si="8"/>
        <v>0</v>
      </c>
      <c r="E51" s="652"/>
      <c r="F51" s="403" t="s">
        <v>416</v>
      </c>
      <c r="G51" s="403"/>
      <c r="H51" s="403"/>
      <c r="I51" s="419"/>
      <c r="J51" s="403"/>
      <c r="K51" s="403"/>
      <c r="L51" s="403"/>
      <c r="M51" s="739"/>
      <c r="N51" s="673"/>
      <c r="O51" s="416"/>
      <c r="P51" s="403"/>
      <c r="Q51" s="403"/>
      <c r="R51" s="401"/>
      <c r="S51" s="401"/>
      <c r="T51" s="403"/>
      <c r="U51" s="561"/>
      <c r="V51" s="402"/>
      <c r="W51" s="366"/>
      <c r="X51" s="416"/>
      <c r="Y51" s="403"/>
      <c r="Z51" s="403"/>
      <c r="AA51" s="403"/>
      <c r="AB51" s="403"/>
      <c r="AC51" s="403"/>
      <c r="AD51" s="403"/>
      <c r="AE51" s="403"/>
      <c r="AF51" s="403"/>
      <c r="AG51" s="1071"/>
      <c r="AH51" s="686"/>
      <c r="AI51" s="400"/>
      <c r="AJ51" s="400"/>
      <c r="AK51" s="400"/>
      <c r="AL51" s="400"/>
      <c r="AM51" s="403"/>
      <c r="AN51" s="403"/>
      <c r="AO51" s="403"/>
      <c r="AP51" s="568"/>
      <c r="AQ51" s="568"/>
      <c r="AR51" s="568"/>
      <c r="AS51" s="568"/>
      <c r="AT51" s="568"/>
      <c r="AU51" s="568"/>
      <c r="AV51" s="419"/>
      <c r="AW51" s="447"/>
      <c r="AX51" s="447"/>
      <c r="AY51" s="447"/>
      <c r="AZ51" s="447"/>
      <c r="BA51" s="447"/>
      <c r="BB51" s="447"/>
      <c r="BC51" s="447"/>
      <c r="BD51" s="455"/>
      <c r="BE51" s="358">
        <f t="shared" si="7"/>
        <v>0</v>
      </c>
      <c r="BF51" s="359">
        <f t="shared" si="9"/>
        <v>0</v>
      </c>
    </row>
    <row r="52" spans="1:58" ht="48.75" hidden="1" outlineLevel="1" thickBot="1">
      <c r="A52" s="479" t="s">
        <v>109</v>
      </c>
      <c r="B52" s="474" t="s">
        <v>110</v>
      </c>
      <c r="C52" s="422">
        <f t="shared" si="3"/>
        <v>0</v>
      </c>
      <c r="D52" s="352">
        <f t="shared" si="8"/>
        <v>0</v>
      </c>
      <c r="E52" s="414"/>
      <c r="F52" s="376"/>
      <c r="G52" s="376"/>
      <c r="H52" s="376"/>
      <c r="I52" s="375"/>
      <c r="J52" s="376"/>
      <c r="K52" s="376"/>
      <c r="L52" s="376"/>
      <c r="M52" s="741"/>
      <c r="N52" s="376"/>
      <c r="O52" s="414"/>
      <c r="P52" s="376"/>
      <c r="Q52" s="376"/>
      <c r="R52" s="378"/>
      <c r="S52" s="378"/>
      <c r="T52" s="376"/>
      <c r="U52" s="559"/>
      <c r="V52" s="366"/>
      <c r="W52" s="366"/>
      <c r="X52" s="414"/>
      <c r="Y52" s="376"/>
      <c r="Z52" s="376"/>
      <c r="AA52" s="376"/>
      <c r="AB52" s="376"/>
      <c r="AC52" s="376"/>
      <c r="AD52" s="376"/>
      <c r="AE52" s="376"/>
      <c r="AF52" s="376"/>
      <c r="AG52" s="872"/>
      <c r="AH52" s="611"/>
      <c r="AI52" s="377"/>
      <c r="AJ52" s="377"/>
      <c r="AK52" s="377"/>
      <c r="AL52" s="377"/>
      <c r="AM52" s="376"/>
      <c r="AN52" s="376"/>
      <c r="AO52" s="376"/>
      <c r="AP52" s="566"/>
      <c r="AQ52" s="566"/>
      <c r="AR52" s="566"/>
      <c r="AS52" s="566"/>
      <c r="AT52" s="566"/>
      <c r="AU52" s="566"/>
      <c r="AV52" s="375"/>
      <c r="AW52" s="361"/>
      <c r="AX52" s="361"/>
      <c r="AY52" s="361"/>
      <c r="AZ52" s="361"/>
      <c r="BA52" s="361"/>
      <c r="BB52" s="361"/>
      <c r="BC52" s="361"/>
      <c r="BD52" s="456"/>
      <c r="BE52" s="358">
        <f t="shared" si="7"/>
        <v>0</v>
      </c>
      <c r="BF52" s="359">
        <f t="shared" si="9"/>
        <v>0</v>
      </c>
    </row>
    <row r="53" spans="1:58" ht="36.75" hidden="1" outlineLevel="1" thickBot="1">
      <c r="A53" s="479" t="s">
        <v>133</v>
      </c>
      <c r="B53" s="474" t="s">
        <v>111</v>
      </c>
      <c r="C53" s="422">
        <f t="shared" si="3"/>
        <v>0</v>
      </c>
      <c r="D53" s="352">
        <f t="shared" si="8"/>
        <v>0</v>
      </c>
      <c r="E53" s="414"/>
      <c r="F53" s="376"/>
      <c r="G53" s="376"/>
      <c r="H53" s="376"/>
      <c r="I53" s="375"/>
      <c r="J53" s="376"/>
      <c r="K53" s="376"/>
      <c r="L53" s="376"/>
      <c r="M53" s="741"/>
      <c r="N53" s="376"/>
      <c r="O53" s="414"/>
      <c r="P53" s="376"/>
      <c r="Q53" s="376"/>
      <c r="R53" s="378"/>
      <c r="S53" s="378"/>
      <c r="T53" s="376"/>
      <c r="U53" s="559"/>
      <c r="V53" s="366"/>
      <c r="W53" s="366"/>
      <c r="X53" s="414"/>
      <c r="Y53" s="376"/>
      <c r="Z53" s="376"/>
      <c r="AA53" s="376"/>
      <c r="AB53" s="376"/>
      <c r="AC53" s="376"/>
      <c r="AD53" s="376"/>
      <c r="AE53" s="376"/>
      <c r="AF53" s="376"/>
      <c r="AG53" s="872"/>
      <c r="AH53" s="611"/>
      <c r="AI53" s="377"/>
      <c r="AJ53" s="377"/>
      <c r="AK53" s="377"/>
      <c r="AL53" s="377"/>
      <c r="AM53" s="376"/>
      <c r="AN53" s="376"/>
      <c r="AO53" s="376"/>
      <c r="AP53" s="566"/>
      <c r="AQ53" s="566"/>
      <c r="AR53" s="566"/>
      <c r="AS53" s="566"/>
      <c r="AT53" s="566"/>
      <c r="AU53" s="566"/>
      <c r="AV53" s="375"/>
      <c r="AW53" s="361"/>
      <c r="AX53" s="361"/>
      <c r="AY53" s="361"/>
      <c r="AZ53" s="361"/>
      <c r="BA53" s="361"/>
      <c r="BB53" s="361"/>
      <c r="BC53" s="361"/>
      <c r="BD53" s="456"/>
      <c r="BE53" s="358">
        <f t="shared" si="7"/>
        <v>0</v>
      </c>
      <c r="BF53" s="359">
        <f t="shared" si="9"/>
        <v>0</v>
      </c>
    </row>
    <row r="54" spans="1:58" ht="60.75" hidden="1" outlineLevel="1" thickBot="1">
      <c r="A54" s="479" t="s">
        <v>134</v>
      </c>
      <c r="B54" s="474" t="s">
        <v>348</v>
      </c>
      <c r="C54" s="422">
        <f t="shared" si="3"/>
        <v>0</v>
      </c>
      <c r="D54" s="352">
        <f t="shared" si="8"/>
        <v>0</v>
      </c>
      <c r="E54" s="414"/>
      <c r="F54" s="376"/>
      <c r="G54" s="376"/>
      <c r="H54" s="376"/>
      <c r="I54" s="375"/>
      <c r="J54" s="376"/>
      <c r="K54" s="376"/>
      <c r="L54" s="376"/>
      <c r="M54" s="741"/>
      <c r="N54" s="376"/>
      <c r="O54" s="414"/>
      <c r="P54" s="376"/>
      <c r="Q54" s="376"/>
      <c r="R54" s="378"/>
      <c r="S54" s="378"/>
      <c r="T54" s="376"/>
      <c r="U54" s="559"/>
      <c r="V54" s="366"/>
      <c r="W54" s="366"/>
      <c r="X54" s="414"/>
      <c r="Y54" s="376"/>
      <c r="Z54" s="376"/>
      <c r="AA54" s="376"/>
      <c r="AB54" s="376"/>
      <c r="AC54" s="376"/>
      <c r="AD54" s="376"/>
      <c r="AE54" s="376"/>
      <c r="AF54" s="376"/>
      <c r="AG54" s="872"/>
      <c r="AH54" s="611"/>
      <c r="AI54" s="377"/>
      <c r="AJ54" s="377"/>
      <c r="AK54" s="377"/>
      <c r="AL54" s="377"/>
      <c r="AM54" s="376"/>
      <c r="AN54" s="376"/>
      <c r="AO54" s="376"/>
      <c r="AP54" s="566"/>
      <c r="AQ54" s="566"/>
      <c r="AR54" s="566"/>
      <c r="AS54" s="566"/>
      <c r="AT54" s="566"/>
      <c r="AU54" s="566"/>
      <c r="AV54" s="375"/>
      <c r="AW54" s="361"/>
      <c r="AX54" s="361"/>
      <c r="AY54" s="361"/>
      <c r="AZ54" s="361"/>
      <c r="BA54" s="361"/>
      <c r="BB54" s="361"/>
      <c r="BC54" s="361"/>
      <c r="BD54" s="456"/>
      <c r="BE54" s="358">
        <f t="shared" si="7"/>
        <v>0</v>
      </c>
      <c r="BF54" s="359">
        <f t="shared" si="9"/>
        <v>0</v>
      </c>
    </row>
    <row r="55" spans="1:58" ht="36.75" hidden="1" outlineLevel="1" thickBot="1">
      <c r="A55" s="479" t="s">
        <v>113</v>
      </c>
      <c r="B55" s="474" t="s">
        <v>349</v>
      </c>
      <c r="C55" s="422">
        <f t="shared" si="3"/>
        <v>0</v>
      </c>
      <c r="D55" s="352">
        <f t="shared" si="8"/>
        <v>0</v>
      </c>
      <c r="E55" s="414"/>
      <c r="F55" s="376"/>
      <c r="G55" s="376"/>
      <c r="H55" s="376"/>
      <c r="I55" s="375"/>
      <c r="J55" s="376"/>
      <c r="K55" s="376"/>
      <c r="L55" s="376"/>
      <c r="M55" s="741"/>
      <c r="N55" s="376"/>
      <c r="O55" s="414"/>
      <c r="P55" s="376"/>
      <c r="Q55" s="376"/>
      <c r="R55" s="378"/>
      <c r="S55" s="378"/>
      <c r="T55" s="376"/>
      <c r="U55" s="559"/>
      <c r="V55" s="366"/>
      <c r="W55" s="366"/>
      <c r="X55" s="414"/>
      <c r="Y55" s="376"/>
      <c r="Z55" s="376"/>
      <c r="AA55" s="376"/>
      <c r="AB55" s="376"/>
      <c r="AC55" s="376"/>
      <c r="AD55" s="376"/>
      <c r="AE55" s="376"/>
      <c r="AF55" s="376"/>
      <c r="AG55" s="872"/>
      <c r="AH55" s="611"/>
      <c r="AI55" s="377"/>
      <c r="AJ55" s="377"/>
      <c r="AK55" s="377"/>
      <c r="AL55" s="377"/>
      <c r="AM55" s="376"/>
      <c r="AN55" s="376"/>
      <c r="AO55" s="376"/>
      <c r="AP55" s="566"/>
      <c r="AQ55" s="566"/>
      <c r="AR55" s="566"/>
      <c r="AS55" s="566"/>
      <c r="AT55" s="566"/>
      <c r="AU55" s="566"/>
      <c r="AV55" s="375"/>
      <c r="AW55" s="361"/>
      <c r="AX55" s="361"/>
      <c r="AY55" s="361"/>
      <c r="AZ55" s="361"/>
      <c r="BA55" s="361"/>
      <c r="BB55" s="361"/>
      <c r="BC55" s="361"/>
      <c r="BD55" s="456"/>
      <c r="BE55" s="358">
        <f t="shared" si="7"/>
        <v>0</v>
      </c>
      <c r="BF55" s="359">
        <f t="shared" si="9"/>
        <v>0</v>
      </c>
    </row>
    <row r="56" spans="1:58" ht="36.75" hidden="1" outlineLevel="1" thickBot="1">
      <c r="A56" s="479" t="s">
        <v>115</v>
      </c>
      <c r="B56" s="474" t="s">
        <v>350</v>
      </c>
      <c r="C56" s="425">
        <f t="shared" si="3"/>
        <v>0</v>
      </c>
      <c r="D56" s="352">
        <f t="shared" si="8"/>
        <v>0</v>
      </c>
      <c r="E56" s="414"/>
      <c r="F56" s="376"/>
      <c r="G56" s="376"/>
      <c r="H56" s="376"/>
      <c r="I56" s="375"/>
      <c r="J56" s="376"/>
      <c r="K56" s="376"/>
      <c r="L56" s="376"/>
      <c r="M56" s="741"/>
      <c r="N56" s="376"/>
      <c r="O56" s="414"/>
      <c r="P56" s="376"/>
      <c r="Q56" s="376"/>
      <c r="R56" s="378"/>
      <c r="S56" s="378"/>
      <c r="T56" s="376"/>
      <c r="U56" s="559"/>
      <c r="V56" s="366"/>
      <c r="W56" s="366"/>
      <c r="X56" s="414"/>
      <c r="Y56" s="376"/>
      <c r="Z56" s="376"/>
      <c r="AA56" s="376"/>
      <c r="AB56" s="376"/>
      <c r="AC56" s="376"/>
      <c r="AD56" s="376"/>
      <c r="AE56" s="376"/>
      <c r="AF56" s="376"/>
      <c r="AG56" s="872"/>
      <c r="AH56" s="611"/>
      <c r="AI56" s="377"/>
      <c r="AJ56" s="377"/>
      <c r="AK56" s="377"/>
      <c r="AL56" s="377"/>
      <c r="AM56" s="376"/>
      <c r="AN56" s="376"/>
      <c r="AO56" s="376"/>
      <c r="AP56" s="566"/>
      <c r="AQ56" s="566"/>
      <c r="AR56" s="566"/>
      <c r="AS56" s="566"/>
      <c r="AT56" s="566"/>
      <c r="AU56" s="566"/>
      <c r="AV56" s="375"/>
      <c r="AW56" s="361"/>
      <c r="AX56" s="361"/>
      <c r="AY56" s="361"/>
      <c r="AZ56" s="361"/>
      <c r="BA56" s="361"/>
      <c r="BB56" s="361"/>
      <c r="BC56" s="361"/>
      <c r="BD56" s="456"/>
      <c r="BE56" s="358">
        <f t="shared" si="7"/>
        <v>0</v>
      </c>
      <c r="BF56" s="359">
        <f t="shared" si="9"/>
        <v>0</v>
      </c>
    </row>
    <row r="57" spans="1:58" ht="36.75" hidden="1" outlineLevel="1" thickBot="1">
      <c r="A57" s="479" t="s">
        <v>359</v>
      </c>
      <c r="B57" s="474" t="s">
        <v>128</v>
      </c>
      <c r="C57" s="422">
        <f t="shared" si="3"/>
        <v>0</v>
      </c>
      <c r="D57" s="352">
        <f t="shared" si="8"/>
        <v>0</v>
      </c>
      <c r="E57" s="414"/>
      <c r="F57" s="376"/>
      <c r="G57" s="376"/>
      <c r="H57" s="376"/>
      <c r="I57" s="375"/>
      <c r="J57" s="376"/>
      <c r="K57" s="376"/>
      <c r="L57" s="376"/>
      <c r="M57" s="741"/>
      <c r="N57" s="376"/>
      <c r="O57" s="414"/>
      <c r="P57" s="376"/>
      <c r="Q57" s="376"/>
      <c r="R57" s="378"/>
      <c r="S57" s="378"/>
      <c r="T57" s="376"/>
      <c r="U57" s="559"/>
      <c r="V57" s="366"/>
      <c r="W57" s="366"/>
      <c r="X57" s="414"/>
      <c r="Y57" s="376"/>
      <c r="Z57" s="376"/>
      <c r="AA57" s="376"/>
      <c r="AB57" s="376"/>
      <c r="AC57" s="376"/>
      <c r="AD57" s="376"/>
      <c r="AE57" s="376"/>
      <c r="AF57" s="376"/>
      <c r="AG57" s="872"/>
      <c r="AH57" s="611"/>
      <c r="AI57" s="377"/>
      <c r="AJ57" s="377"/>
      <c r="AK57" s="377"/>
      <c r="AL57" s="377"/>
      <c r="AM57" s="376"/>
      <c r="AN57" s="376"/>
      <c r="AO57" s="376"/>
      <c r="AP57" s="566"/>
      <c r="AQ57" s="566"/>
      <c r="AR57" s="566"/>
      <c r="AS57" s="566"/>
      <c r="AT57" s="566"/>
      <c r="AU57" s="566"/>
      <c r="AV57" s="375"/>
      <c r="AW57" s="375"/>
      <c r="AX57" s="375"/>
      <c r="AY57" s="375"/>
      <c r="AZ57" s="375"/>
      <c r="BA57" s="375"/>
      <c r="BB57" s="375"/>
      <c r="BC57" s="375"/>
      <c r="BD57" s="441"/>
      <c r="BE57" s="358">
        <f t="shared" si="7"/>
        <v>0</v>
      </c>
      <c r="BF57" s="359">
        <f t="shared" si="9"/>
        <v>0</v>
      </c>
    </row>
    <row r="58" spans="1:58" ht="36.75" hidden="1" outlineLevel="1" thickBot="1">
      <c r="A58" s="556" t="s">
        <v>402</v>
      </c>
      <c r="B58" s="556" t="s">
        <v>430</v>
      </c>
      <c r="C58" s="422">
        <f t="shared" si="3"/>
        <v>0</v>
      </c>
      <c r="D58" s="352">
        <f t="shared" si="8"/>
        <v>0</v>
      </c>
      <c r="E58" s="414"/>
      <c r="F58" s="376"/>
      <c r="G58" s="376"/>
      <c r="H58" s="376"/>
      <c r="I58" s="376"/>
      <c r="J58" s="376"/>
      <c r="K58" s="376"/>
      <c r="L58" s="376"/>
      <c r="M58" s="741"/>
      <c r="N58" s="376"/>
      <c r="O58" s="414"/>
      <c r="P58" s="376"/>
      <c r="Q58" s="376"/>
      <c r="R58" s="378"/>
      <c r="S58" s="378"/>
      <c r="T58" s="376"/>
      <c r="U58" s="559"/>
      <c r="V58" s="366"/>
      <c r="W58" s="366"/>
      <c r="X58" s="414"/>
      <c r="Y58" s="376"/>
      <c r="Z58" s="376"/>
      <c r="AA58" s="376"/>
      <c r="AB58" s="376"/>
      <c r="AC58" s="376"/>
      <c r="AD58" s="376"/>
      <c r="AE58" s="376"/>
      <c r="AF58" s="376"/>
      <c r="AG58" s="872"/>
      <c r="AH58" s="611"/>
      <c r="AI58" s="377"/>
      <c r="AJ58" s="377"/>
      <c r="AK58" s="377"/>
      <c r="AL58" s="377"/>
      <c r="AM58" s="376"/>
      <c r="AN58" s="376"/>
      <c r="AO58" s="376"/>
      <c r="AP58" s="566"/>
      <c r="AQ58" s="566"/>
      <c r="AR58" s="566"/>
      <c r="AS58" s="566"/>
      <c r="AT58" s="566"/>
      <c r="AU58" s="566"/>
      <c r="AV58" s="375"/>
      <c r="AW58" s="375"/>
      <c r="AX58" s="375"/>
      <c r="AY58" s="375"/>
      <c r="AZ58" s="375"/>
      <c r="BA58" s="375"/>
      <c r="BB58" s="375"/>
      <c r="BC58" s="375"/>
      <c r="BD58" s="441"/>
      <c r="BE58" s="358">
        <f t="shared" si="7"/>
        <v>0</v>
      </c>
      <c r="BF58" s="359">
        <f t="shared" si="9"/>
        <v>0</v>
      </c>
    </row>
    <row r="59" spans="1:58" ht="36.75" hidden="1" outlineLevel="1" thickBot="1">
      <c r="A59" s="553" t="s">
        <v>360</v>
      </c>
      <c r="B59" s="553" t="s">
        <v>427</v>
      </c>
      <c r="C59" s="422">
        <f t="shared" si="3"/>
        <v>0</v>
      </c>
      <c r="D59" s="352">
        <f t="shared" si="8"/>
        <v>0</v>
      </c>
      <c r="E59" s="414"/>
      <c r="F59" s="376"/>
      <c r="G59" s="376"/>
      <c r="H59" s="376"/>
      <c r="I59" s="376"/>
      <c r="J59" s="376"/>
      <c r="K59" s="376"/>
      <c r="L59" s="376"/>
      <c r="M59" s="741"/>
      <c r="N59" s="376"/>
      <c r="O59" s="414"/>
      <c r="P59" s="376"/>
      <c r="Q59" s="376"/>
      <c r="R59" s="378"/>
      <c r="S59" s="378"/>
      <c r="T59" s="376"/>
      <c r="U59" s="559"/>
      <c r="V59" s="366"/>
      <c r="W59" s="366"/>
      <c r="X59" s="414"/>
      <c r="Y59" s="376"/>
      <c r="Z59" s="376"/>
      <c r="AA59" s="376"/>
      <c r="AB59" s="376"/>
      <c r="AC59" s="376"/>
      <c r="AD59" s="376"/>
      <c r="AE59" s="376"/>
      <c r="AF59" s="376"/>
      <c r="AG59" s="872"/>
      <c r="AH59" s="611"/>
      <c r="AI59" s="377"/>
      <c r="AJ59" s="377"/>
      <c r="AK59" s="377"/>
      <c r="AL59" s="377"/>
      <c r="AM59" s="376"/>
      <c r="AN59" s="376"/>
      <c r="AO59" s="376"/>
      <c r="AP59" s="566"/>
      <c r="AQ59" s="566"/>
      <c r="AR59" s="566"/>
      <c r="AS59" s="566"/>
      <c r="AT59" s="566"/>
      <c r="AU59" s="566"/>
      <c r="AV59" s="375"/>
      <c r="AW59" s="375"/>
      <c r="AX59" s="375"/>
      <c r="AY59" s="375"/>
      <c r="AZ59" s="375"/>
      <c r="BA59" s="375"/>
      <c r="BB59" s="375"/>
      <c r="BC59" s="375"/>
      <c r="BD59" s="441"/>
      <c r="BE59" s="358">
        <f t="shared" si="7"/>
        <v>0</v>
      </c>
      <c r="BF59" s="359">
        <f t="shared" si="9"/>
        <v>0</v>
      </c>
    </row>
    <row r="60" spans="1:58" ht="48.75" hidden="1" outlineLevel="1" thickBot="1">
      <c r="A60" s="553" t="s">
        <v>361</v>
      </c>
      <c r="B60" s="553" t="s">
        <v>403</v>
      </c>
      <c r="C60" s="425">
        <f t="shared" si="3"/>
        <v>0</v>
      </c>
      <c r="D60" s="352">
        <f t="shared" si="8"/>
        <v>0</v>
      </c>
      <c r="E60" s="414"/>
      <c r="F60" s="376"/>
      <c r="G60" s="376"/>
      <c r="H60" s="376"/>
      <c r="I60" s="376"/>
      <c r="J60" s="376"/>
      <c r="K60" s="376"/>
      <c r="L60" s="376"/>
      <c r="M60" s="741"/>
      <c r="N60" s="376"/>
      <c r="O60" s="414"/>
      <c r="P60" s="376"/>
      <c r="Q60" s="376"/>
      <c r="R60" s="378"/>
      <c r="S60" s="378"/>
      <c r="T60" s="376"/>
      <c r="U60" s="559"/>
      <c r="V60" s="366"/>
      <c r="W60" s="366"/>
      <c r="X60" s="414"/>
      <c r="Y60" s="376"/>
      <c r="Z60" s="376"/>
      <c r="AA60" s="376"/>
      <c r="AB60" s="376"/>
      <c r="AC60" s="376"/>
      <c r="AD60" s="376"/>
      <c r="AE60" s="376"/>
      <c r="AF60" s="376"/>
      <c r="AG60" s="872"/>
      <c r="AH60" s="611"/>
      <c r="AI60" s="377"/>
      <c r="AJ60" s="377"/>
      <c r="AK60" s="377"/>
      <c r="AL60" s="377"/>
      <c r="AM60" s="376"/>
      <c r="AN60" s="376"/>
      <c r="AO60" s="376"/>
      <c r="AP60" s="566"/>
      <c r="AQ60" s="566"/>
      <c r="AR60" s="566"/>
      <c r="AS60" s="566"/>
      <c r="AT60" s="566"/>
      <c r="AU60" s="566"/>
      <c r="AV60" s="375"/>
      <c r="AW60" s="375"/>
      <c r="AX60" s="375"/>
      <c r="AY60" s="375"/>
      <c r="AZ60" s="375"/>
      <c r="BA60" s="375"/>
      <c r="BB60" s="375"/>
      <c r="BC60" s="375"/>
      <c r="BD60" s="441"/>
      <c r="BE60" s="358">
        <f t="shared" si="7"/>
        <v>0</v>
      </c>
      <c r="BF60" s="359">
        <f t="shared" si="9"/>
        <v>0</v>
      </c>
    </row>
    <row r="61" spans="1:58" ht="38.450000000000003" hidden="1" customHeight="1" outlineLevel="1" thickBot="1">
      <c r="A61" s="553" t="s">
        <v>404</v>
      </c>
      <c r="B61" s="553" t="s">
        <v>405</v>
      </c>
      <c r="C61" s="427">
        <f t="shared" si="3"/>
        <v>0</v>
      </c>
      <c r="D61" s="352">
        <f t="shared" si="8"/>
        <v>0</v>
      </c>
      <c r="E61" s="417"/>
      <c r="F61" s="384"/>
      <c r="G61" s="384"/>
      <c r="H61" s="384"/>
      <c r="I61" s="384"/>
      <c r="J61" s="384"/>
      <c r="K61" s="384"/>
      <c r="L61" s="384"/>
      <c r="M61" s="779"/>
      <c r="N61" s="376"/>
      <c r="O61" s="417"/>
      <c r="P61" s="384"/>
      <c r="Q61" s="384"/>
      <c r="R61" s="386"/>
      <c r="S61" s="386"/>
      <c r="T61" s="384"/>
      <c r="U61" s="562"/>
      <c r="V61" s="387"/>
      <c r="W61" s="366"/>
      <c r="X61" s="367"/>
      <c r="Y61" s="384"/>
      <c r="Z61" s="384"/>
      <c r="AA61" s="384"/>
      <c r="AB61" s="384"/>
      <c r="AC61" s="384"/>
      <c r="AD61" s="384"/>
      <c r="AE61" s="384"/>
      <c r="AF61" s="384"/>
      <c r="AG61" s="872"/>
      <c r="AH61" s="687"/>
      <c r="AI61" s="385"/>
      <c r="AJ61" s="385"/>
      <c r="AK61" s="385"/>
      <c r="AL61" s="385"/>
      <c r="AM61" s="384"/>
      <c r="AN61" s="384"/>
      <c r="AO61" s="384"/>
      <c r="AP61" s="569"/>
      <c r="AQ61" s="569"/>
      <c r="AR61" s="569"/>
      <c r="AS61" s="569"/>
      <c r="AT61" s="569"/>
      <c r="AU61" s="569"/>
      <c r="AV61" s="383"/>
      <c r="AW61" s="383"/>
      <c r="AX61" s="383"/>
      <c r="AY61" s="383"/>
      <c r="AZ61" s="383"/>
      <c r="BA61" s="383"/>
      <c r="BB61" s="383"/>
      <c r="BC61" s="383"/>
      <c r="BD61" s="444"/>
      <c r="BE61" s="358">
        <f t="shared" si="7"/>
        <v>0</v>
      </c>
      <c r="BF61" s="359">
        <f t="shared" si="9"/>
        <v>0</v>
      </c>
    </row>
    <row r="62" spans="1:58" ht="60.75" collapsed="1" thickBot="1">
      <c r="A62" s="487" t="s">
        <v>162</v>
      </c>
      <c r="B62" s="476" t="s">
        <v>117</v>
      </c>
      <c r="C62" s="418">
        <f t="shared" si="3"/>
        <v>0</v>
      </c>
      <c r="D62" s="352">
        <f t="shared" si="8"/>
        <v>0</v>
      </c>
      <c r="E62" s="416"/>
      <c r="F62" s="403"/>
      <c r="G62" s="403"/>
      <c r="H62" s="403"/>
      <c r="I62" s="419"/>
      <c r="J62" s="403"/>
      <c r="K62" s="403"/>
      <c r="L62" s="403"/>
      <c r="M62" s="739"/>
      <c r="N62" s="376"/>
      <c r="O62" s="416"/>
      <c r="P62" s="403"/>
      <c r="Q62" s="403"/>
      <c r="R62" s="401"/>
      <c r="S62" s="401"/>
      <c r="T62" s="403"/>
      <c r="U62" s="561"/>
      <c r="V62" s="402"/>
      <c r="W62" s="366" t="s">
        <v>416</v>
      </c>
      <c r="X62" s="376"/>
      <c r="Y62" s="403"/>
      <c r="Z62" s="403"/>
      <c r="AA62" s="403"/>
      <c r="AB62" s="403"/>
      <c r="AC62" s="403"/>
      <c r="AD62" s="403"/>
      <c r="AE62" s="403"/>
      <c r="AF62" s="403"/>
      <c r="AG62" s="872"/>
      <c r="AH62" s="686"/>
      <c r="AI62" s="400"/>
      <c r="AJ62" s="400"/>
      <c r="AK62" s="400"/>
      <c r="AL62" s="400"/>
      <c r="AM62" s="403"/>
      <c r="AN62" s="403"/>
      <c r="AO62" s="403"/>
      <c r="AP62" s="568"/>
      <c r="AQ62" s="568"/>
      <c r="AR62" s="568"/>
      <c r="AS62" s="568"/>
      <c r="AT62" s="568"/>
      <c r="AU62" s="568"/>
      <c r="AV62" s="419"/>
      <c r="AW62" s="419"/>
      <c r="AX62" s="419"/>
      <c r="AY62" s="419"/>
      <c r="AZ62" s="419"/>
      <c r="BA62" s="419"/>
      <c r="BB62" s="419"/>
      <c r="BC62" s="419"/>
      <c r="BD62" s="450"/>
      <c r="BE62" s="358">
        <f t="shared" si="7"/>
        <v>0</v>
      </c>
      <c r="BF62" s="359">
        <f t="shared" si="9"/>
        <v>0</v>
      </c>
    </row>
    <row r="63" spans="1:58" ht="36.75" thickBot="1">
      <c r="A63" s="479" t="s">
        <v>118</v>
      </c>
      <c r="B63" s="470" t="s">
        <v>351</v>
      </c>
      <c r="C63" s="422">
        <f t="shared" si="3"/>
        <v>0</v>
      </c>
      <c r="D63" s="352">
        <f t="shared" si="8"/>
        <v>0</v>
      </c>
      <c r="E63" s="367"/>
      <c r="F63" s="362"/>
      <c r="G63" s="362"/>
      <c r="H63" s="362"/>
      <c r="I63" s="361"/>
      <c r="J63" s="362"/>
      <c r="K63" s="362"/>
      <c r="L63" s="362"/>
      <c r="M63" s="747"/>
      <c r="N63" s="376"/>
      <c r="O63" s="367"/>
      <c r="P63" s="362"/>
      <c r="Q63" s="362"/>
      <c r="R63" s="365"/>
      <c r="S63" s="365"/>
      <c r="T63" s="362"/>
      <c r="U63" s="565"/>
      <c r="V63" s="371"/>
      <c r="W63" s="366"/>
      <c r="X63" s="367"/>
      <c r="Y63" s="362"/>
      <c r="Z63" s="362"/>
      <c r="AA63" s="362"/>
      <c r="AB63" s="362"/>
      <c r="AC63" s="362"/>
      <c r="AD63" s="362"/>
      <c r="AE63" s="362"/>
      <c r="AF63" s="362"/>
      <c r="AG63" s="872"/>
      <c r="AH63" s="558"/>
      <c r="AI63" s="364"/>
      <c r="AJ63" s="364"/>
      <c r="AK63" s="364"/>
      <c r="AL63" s="364"/>
      <c r="AM63" s="362"/>
      <c r="AN63" s="362"/>
      <c r="AO63" s="362"/>
      <c r="AP63" s="571"/>
      <c r="AQ63" s="571"/>
      <c r="AR63" s="571"/>
      <c r="AS63" s="571"/>
      <c r="AT63" s="566"/>
      <c r="AU63" s="566"/>
      <c r="AV63" s="361"/>
      <c r="AW63" s="361"/>
      <c r="AX63" s="361"/>
      <c r="AY63" s="361"/>
      <c r="AZ63" s="361"/>
      <c r="BA63" s="361"/>
      <c r="BB63" s="361"/>
      <c r="BC63" s="361"/>
      <c r="BD63" s="456"/>
      <c r="BE63" s="358">
        <f t="shared" si="7"/>
        <v>0</v>
      </c>
      <c r="BF63" s="359">
        <f t="shared" si="9"/>
        <v>0</v>
      </c>
    </row>
    <row r="64" spans="1:58" ht="24.75" thickBot="1">
      <c r="A64" s="479" t="s">
        <v>129</v>
      </c>
      <c r="B64" s="474" t="s">
        <v>352</v>
      </c>
      <c r="C64" s="422">
        <f t="shared" si="3"/>
        <v>42</v>
      </c>
      <c r="D64" s="352">
        <f t="shared" si="8"/>
        <v>42</v>
      </c>
      <c r="E64" s="367">
        <v>3</v>
      </c>
      <c r="F64" s="367">
        <v>3</v>
      </c>
      <c r="G64" s="367">
        <v>3</v>
      </c>
      <c r="H64" s="367">
        <v>3</v>
      </c>
      <c r="I64" s="367">
        <v>3</v>
      </c>
      <c r="J64" s="367">
        <v>3</v>
      </c>
      <c r="K64" s="367">
        <v>3</v>
      </c>
      <c r="L64" s="367">
        <v>3</v>
      </c>
      <c r="M64" s="515">
        <v>3</v>
      </c>
      <c r="N64" s="376">
        <v>3</v>
      </c>
      <c r="O64" s="367">
        <v>3</v>
      </c>
      <c r="P64" s="367">
        <v>3</v>
      </c>
      <c r="Q64" s="367">
        <v>3</v>
      </c>
      <c r="R64" s="368"/>
      <c r="S64" s="368"/>
      <c r="T64" s="632">
        <v>3</v>
      </c>
      <c r="U64" s="565"/>
      <c r="V64" s="371"/>
      <c r="W64" s="366" t="s">
        <v>411</v>
      </c>
      <c r="X64" s="367"/>
      <c r="Y64" s="362"/>
      <c r="Z64" s="362"/>
      <c r="AA64" s="362"/>
      <c r="AB64" s="362"/>
      <c r="AC64" s="362"/>
      <c r="AD64" s="362"/>
      <c r="AE64" s="362"/>
      <c r="AF64" s="362"/>
      <c r="AG64" s="872"/>
      <c r="AH64" s="558"/>
      <c r="AI64" s="364"/>
      <c r="AJ64" s="364"/>
      <c r="AK64" s="364"/>
      <c r="AL64" s="364"/>
      <c r="AM64" s="362"/>
      <c r="AN64" s="362"/>
      <c r="AO64" s="362"/>
      <c r="AP64" s="571"/>
      <c r="AQ64" s="571"/>
      <c r="AR64" s="571"/>
      <c r="AS64" s="571"/>
      <c r="AT64" s="566"/>
      <c r="AU64" s="566"/>
      <c r="AV64" s="361"/>
      <c r="AW64" s="361"/>
      <c r="AX64" s="361"/>
      <c r="AY64" s="361"/>
      <c r="AZ64" s="361"/>
      <c r="BA64" s="361"/>
      <c r="BB64" s="361"/>
      <c r="BC64" s="361"/>
      <c r="BD64" s="456"/>
      <c r="BE64" s="358">
        <f t="shared" si="7"/>
        <v>0</v>
      </c>
      <c r="BF64" s="359">
        <f t="shared" si="9"/>
        <v>42</v>
      </c>
    </row>
    <row r="65" spans="1:58" ht="36.75" thickBot="1">
      <c r="A65" s="479" t="s">
        <v>130</v>
      </c>
      <c r="B65" s="474" t="s">
        <v>119</v>
      </c>
      <c r="C65" s="422">
        <f t="shared" si="3"/>
        <v>14</v>
      </c>
      <c r="D65" s="352">
        <f t="shared" si="8"/>
        <v>14</v>
      </c>
      <c r="E65" s="367">
        <v>1</v>
      </c>
      <c r="F65" s="367">
        <v>1</v>
      </c>
      <c r="G65" s="367">
        <v>1</v>
      </c>
      <c r="H65" s="367">
        <v>1</v>
      </c>
      <c r="I65" s="367">
        <v>1</v>
      </c>
      <c r="J65" s="362">
        <v>1</v>
      </c>
      <c r="K65" s="362">
        <v>1</v>
      </c>
      <c r="L65" s="362">
        <v>1</v>
      </c>
      <c r="M65" s="747">
        <v>1</v>
      </c>
      <c r="N65" s="376">
        <v>1</v>
      </c>
      <c r="O65" s="367">
        <v>1</v>
      </c>
      <c r="P65" s="362">
        <v>1</v>
      </c>
      <c r="Q65" s="362">
        <v>1</v>
      </c>
      <c r="R65" s="365"/>
      <c r="S65" s="365"/>
      <c r="T65" s="632">
        <v>1</v>
      </c>
      <c r="U65" s="565"/>
      <c r="V65" s="371"/>
      <c r="W65" s="366" t="s">
        <v>413</v>
      </c>
      <c r="X65" s="367"/>
      <c r="Y65" s="362"/>
      <c r="Z65" s="362"/>
      <c r="AA65" s="362"/>
      <c r="AB65" s="362"/>
      <c r="AC65" s="362"/>
      <c r="AD65" s="362"/>
      <c r="AE65" s="362"/>
      <c r="AF65" s="362"/>
      <c r="AG65" s="872"/>
      <c r="AH65" s="558"/>
      <c r="AI65" s="364"/>
      <c r="AJ65" s="364"/>
      <c r="AK65" s="364"/>
      <c r="AL65" s="364"/>
      <c r="AM65" s="362"/>
      <c r="AN65" s="362"/>
      <c r="AO65" s="362"/>
      <c r="AP65" s="571"/>
      <c r="AQ65" s="571"/>
      <c r="AR65" s="571"/>
      <c r="AS65" s="571"/>
      <c r="AT65" s="566"/>
      <c r="AU65" s="566"/>
      <c r="AV65" s="361"/>
      <c r="AW65" s="361"/>
      <c r="AX65" s="361"/>
      <c r="AY65" s="361"/>
      <c r="AZ65" s="361"/>
      <c r="BA65" s="361"/>
      <c r="BB65" s="361"/>
      <c r="BC65" s="361"/>
      <c r="BD65" s="456"/>
      <c r="BE65" s="358">
        <f t="shared" si="7"/>
        <v>0</v>
      </c>
      <c r="BF65" s="359">
        <f t="shared" si="9"/>
        <v>14</v>
      </c>
    </row>
    <row r="66" spans="1:58" ht="24.75" thickBot="1">
      <c r="A66" s="479" t="s">
        <v>131</v>
      </c>
      <c r="B66" s="474" t="s">
        <v>120</v>
      </c>
      <c r="C66" s="422">
        <f t="shared" si="3"/>
        <v>28</v>
      </c>
      <c r="D66" s="352">
        <f t="shared" ref="D66:D77" si="10">SUM(E66:T66)</f>
        <v>28</v>
      </c>
      <c r="E66" s="367">
        <v>2</v>
      </c>
      <c r="F66" s="367">
        <v>2</v>
      </c>
      <c r="G66" s="367">
        <v>2</v>
      </c>
      <c r="H66" s="367">
        <v>2</v>
      </c>
      <c r="I66" s="367">
        <v>2</v>
      </c>
      <c r="J66" s="362">
        <v>2</v>
      </c>
      <c r="K66" s="362">
        <v>2</v>
      </c>
      <c r="L66" s="362">
        <v>2</v>
      </c>
      <c r="M66" s="747">
        <v>2</v>
      </c>
      <c r="N66" s="376">
        <v>2</v>
      </c>
      <c r="O66" s="367">
        <v>2</v>
      </c>
      <c r="P66" s="362">
        <v>2</v>
      </c>
      <c r="Q66" s="362">
        <v>2</v>
      </c>
      <c r="R66" s="365"/>
      <c r="S66" s="365"/>
      <c r="T66" s="362">
        <v>2</v>
      </c>
      <c r="U66" s="565"/>
      <c r="V66" s="371"/>
      <c r="W66" s="366" t="s">
        <v>417</v>
      </c>
      <c r="X66" s="367"/>
      <c r="Y66" s="362"/>
      <c r="Z66" s="362"/>
      <c r="AA66" s="362"/>
      <c r="AB66" s="362"/>
      <c r="AC66" s="362"/>
      <c r="AD66" s="362"/>
      <c r="AE66" s="362"/>
      <c r="AF66" s="362"/>
      <c r="AG66" s="872"/>
      <c r="AH66" s="558"/>
      <c r="AI66" s="364"/>
      <c r="AJ66" s="364"/>
      <c r="AK66" s="364"/>
      <c r="AL66" s="364"/>
      <c r="AM66" s="362"/>
      <c r="AN66" s="362"/>
      <c r="AO66" s="362"/>
      <c r="AP66" s="571"/>
      <c r="AQ66" s="571"/>
      <c r="AR66" s="571"/>
      <c r="AS66" s="571"/>
      <c r="AT66" s="566"/>
      <c r="AU66" s="566"/>
      <c r="AV66" s="361"/>
      <c r="AW66" s="361"/>
      <c r="AX66" s="361"/>
      <c r="AY66" s="361"/>
      <c r="AZ66" s="361"/>
      <c r="BA66" s="361"/>
      <c r="BB66" s="361"/>
      <c r="BC66" s="361"/>
      <c r="BD66" s="456"/>
      <c r="BE66" s="358">
        <f t="shared" ref="BE66:BE77" si="11">SUM(X66:AO66)</f>
        <v>0</v>
      </c>
      <c r="BF66" s="359">
        <f t="shared" ref="BF66:BF77" si="12">SUM(E66:AO66)</f>
        <v>28</v>
      </c>
    </row>
    <row r="67" spans="1:58" ht="36.75" thickBot="1">
      <c r="A67" s="479" t="s">
        <v>214</v>
      </c>
      <c r="B67" s="474" t="s">
        <v>215</v>
      </c>
      <c r="C67" s="422">
        <f t="shared" si="3"/>
        <v>56</v>
      </c>
      <c r="D67" s="352">
        <f t="shared" si="10"/>
        <v>56</v>
      </c>
      <c r="E67" s="367">
        <v>4</v>
      </c>
      <c r="F67" s="367">
        <v>4</v>
      </c>
      <c r="G67" s="367">
        <v>4</v>
      </c>
      <c r="H67" s="367">
        <v>4</v>
      </c>
      <c r="I67" s="367">
        <v>4</v>
      </c>
      <c r="J67" s="367">
        <v>4</v>
      </c>
      <c r="K67" s="367">
        <v>4</v>
      </c>
      <c r="L67" s="367">
        <v>4</v>
      </c>
      <c r="M67" s="367">
        <v>4</v>
      </c>
      <c r="N67" s="367">
        <v>4</v>
      </c>
      <c r="O67" s="367">
        <v>4</v>
      </c>
      <c r="P67" s="367">
        <v>4</v>
      </c>
      <c r="Q67" s="367">
        <v>4</v>
      </c>
      <c r="R67" s="365"/>
      <c r="S67" s="365"/>
      <c r="T67" s="632">
        <v>4</v>
      </c>
      <c r="U67" s="565"/>
      <c r="V67" s="371"/>
      <c r="W67" s="366" t="s">
        <v>411</v>
      </c>
      <c r="X67" s="367"/>
      <c r="Y67" s="362"/>
      <c r="Z67" s="362"/>
      <c r="AA67" s="362"/>
      <c r="AB67" s="362"/>
      <c r="AC67" s="362"/>
      <c r="AD67" s="362"/>
      <c r="AE67" s="362"/>
      <c r="AF67" s="362"/>
      <c r="AG67" s="872"/>
      <c r="AH67" s="558"/>
      <c r="AI67" s="364"/>
      <c r="AJ67" s="364"/>
      <c r="AK67" s="364"/>
      <c r="AL67" s="364"/>
      <c r="AM67" s="362"/>
      <c r="AN67" s="362"/>
      <c r="AO67" s="362"/>
      <c r="AP67" s="571"/>
      <c r="AQ67" s="571"/>
      <c r="AR67" s="571"/>
      <c r="AS67" s="571"/>
      <c r="AT67" s="566"/>
      <c r="AU67" s="566"/>
      <c r="AV67" s="361"/>
      <c r="AW67" s="361"/>
      <c r="AX67" s="361"/>
      <c r="AY67" s="361"/>
      <c r="AZ67" s="361"/>
      <c r="BA67" s="361"/>
      <c r="BB67" s="361"/>
      <c r="BC67" s="361"/>
      <c r="BD67" s="456"/>
      <c r="BE67" s="358">
        <f t="shared" si="11"/>
        <v>0</v>
      </c>
      <c r="BF67" s="359">
        <f t="shared" si="12"/>
        <v>56</v>
      </c>
    </row>
    <row r="68" spans="1:58" ht="12.75" thickBot="1">
      <c r="A68" s="479" t="s">
        <v>257</v>
      </c>
      <c r="B68" s="474" t="s">
        <v>258</v>
      </c>
      <c r="C68" s="422">
        <f t="shared" si="3"/>
        <v>45</v>
      </c>
      <c r="D68" s="352">
        <f t="shared" si="10"/>
        <v>45</v>
      </c>
      <c r="E68" s="367">
        <v>3</v>
      </c>
      <c r="F68" s="367">
        <v>3</v>
      </c>
      <c r="G68" s="367">
        <v>3</v>
      </c>
      <c r="H68" s="367">
        <v>3</v>
      </c>
      <c r="I68" s="367">
        <v>3</v>
      </c>
      <c r="J68" s="367">
        <v>3</v>
      </c>
      <c r="K68" s="367">
        <v>3</v>
      </c>
      <c r="L68" s="367">
        <v>3</v>
      </c>
      <c r="M68" s="367">
        <v>3</v>
      </c>
      <c r="N68" s="367">
        <v>3</v>
      </c>
      <c r="O68" s="367">
        <v>3</v>
      </c>
      <c r="P68" s="367">
        <v>3</v>
      </c>
      <c r="Q68" s="367">
        <v>3</v>
      </c>
      <c r="R68" s="365"/>
      <c r="S68" s="365"/>
      <c r="T68" s="632">
        <v>6</v>
      </c>
      <c r="U68" s="565"/>
      <c r="V68" s="371"/>
      <c r="W68" s="366" t="s">
        <v>411</v>
      </c>
      <c r="X68" s="367"/>
      <c r="Y68" s="362"/>
      <c r="Z68" s="362"/>
      <c r="AA68" s="362"/>
      <c r="AB68" s="362"/>
      <c r="AC68" s="362"/>
      <c r="AD68" s="362"/>
      <c r="AE68" s="362"/>
      <c r="AF68" s="362"/>
      <c r="AG68" s="872"/>
      <c r="AH68" s="558"/>
      <c r="AI68" s="364"/>
      <c r="AJ68" s="364"/>
      <c r="AK68" s="364"/>
      <c r="AL68" s="364"/>
      <c r="AM68" s="362"/>
      <c r="AN68" s="362"/>
      <c r="AO68" s="362"/>
      <c r="AP68" s="571"/>
      <c r="AQ68" s="571"/>
      <c r="AR68" s="571"/>
      <c r="AS68" s="571"/>
      <c r="AT68" s="566"/>
      <c r="AU68" s="566"/>
      <c r="AV68" s="361"/>
      <c r="AW68" s="361"/>
      <c r="AX68" s="361"/>
      <c r="AY68" s="361"/>
      <c r="AZ68" s="361"/>
      <c r="BA68" s="361"/>
      <c r="BB68" s="361"/>
      <c r="BC68" s="361"/>
      <c r="BD68" s="456"/>
      <c r="BE68" s="358">
        <f t="shared" si="11"/>
        <v>0</v>
      </c>
      <c r="BF68" s="359">
        <f t="shared" si="12"/>
        <v>45</v>
      </c>
    </row>
    <row r="69" spans="1:58" ht="24.75" thickBot="1">
      <c r="A69" s="552" t="s">
        <v>362</v>
      </c>
      <c r="B69" s="474" t="s">
        <v>406</v>
      </c>
      <c r="C69" s="422">
        <f t="shared" si="3"/>
        <v>0</v>
      </c>
      <c r="D69" s="352">
        <f t="shared" si="10"/>
        <v>0</v>
      </c>
      <c r="E69" s="414"/>
      <c r="F69" s="376"/>
      <c r="G69" s="376"/>
      <c r="H69" s="376"/>
      <c r="I69" s="376"/>
      <c r="J69" s="376"/>
      <c r="K69" s="376"/>
      <c r="L69" s="376"/>
      <c r="M69" s="741"/>
      <c r="N69" s="376"/>
      <c r="O69" s="414"/>
      <c r="P69" s="376"/>
      <c r="Q69" s="376"/>
      <c r="R69" s="378"/>
      <c r="S69" s="378"/>
      <c r="T69" s="376"/>
      <c r="U69" s="559"/>
      <c r="V69" s="366"/>
      <c r="W69" s="366"/>
      <c r="X69" s="783"/>
      <c r="Y69" s="414"/>
      <c r="Z69" s="376"/>
      <c r="AA69" s="376"/>
      <c r="AB69" s="376"/>
      <c r="AC69" s="376"/>
      <c r="AD69" s="376"/>
      <c r="AE69" s="376"/>
      <c r="AF69" s="376"/>
      <c r="AG69" s="378"/>
      <c r="AH69" s="611"/>
      <c r="AI69" s="377"/>
      <c r="AJ69" s="377"/>
      <c r="AK69" s="377"/>
      <c r="AL69" s="377"/>
      <c r="AM69" s="376"/>
      <c r="AN69" s="376"/>
      <c r="AO69" s="376"/>
      <c r="AP69" s="566"/>
      <c r="AQ69" s="566"/>
      <c r="AR69" s="566"/>
      <c r="AS69" s="566"/>
      <c r="AT69" s="566"/>
      <c r="AU69" s="566"/>
      <c r="AV69" s="375"/>
      <c r="AW69" s="375"/>
      <c r="AX69" s="375"/>
      <c r="AY69" s="375"/>
      <c r="AZ69" s="375"/>
      <c r="BA69" s="375"/>
      <c r="BB69" s="375"/>
      <c r="BC69" s="375"/>
      <c r="BD69" s="441"/>
      <c r="BE69" s="358">
        <f t="shared" si="11"/>
        <v>0</v>
      </c>
      <c r="BF69" s="359">
        <f t="shared" si="12"/>
        <v>0</v>
      </c>
    </row>
    <row r="70" spans="1:58" ht="72.75" thickBot="1">
      <c r="A70" s="555" t="s">
        <v>363</v>
      </c>
      <c r="B70" s="474" t="s">
        <v>407</v>
      </c>
      <c r="C70" s="415">
        <f t="shared" si="3"/>
        <v>36</v>
      </c>
      <c r="D70" s="352">
        <f t="shared" si="10"/>
        <v>36</v>
      </c>
      <c r="E70" s="417"/>
      <c r="F70" s="384"/>
      <c r="G70" s="384"/>
      <c r="H70" s="384"/>
      <c r="I70" s="384"/>
      <c r="J70" s="384"/>
      <c r="K70" s="384"/>
      <c r="L70" s="384"/>
      <c r="M70" s="779"/>
      <c r="N70" s="384"/>
      <c r="O70" s="417"/>
      <c r="P70" s="384"/>
      <c r="Q70" s="384"/>
      <c r="R70" s="386"/>
      <c r="S70" s="386">
        <v>36</v>
      </c>
      <c r="T70" s="384"/>
      <c r="U70" s="562"/>
      <c r="V70" s="387"/>
      <c r="W70" s="371"/>
      <c r="X70" s="787"/>
      <c r="Y70" s="417"/>
      <c r="Z70" s="384"/>
      <c r="AA70" s="384"/>
      <c r="AB70" s="384"/>
      <c r="AC70" s="384"/>
      <c r="AD70" s="384"/>
      <c r="AE70" s="384"/>
      <c r="AF70" s="384"/>
      <c r="AG70" s="378"/>
      <c r="AH70" s="687"/>
      <c r="AI70" s="385"/>
      <c r="AJ70" s="385"/>
      <c r="AK70" s="385"/>
      <c r="AL70" s="385"/>
      <c r="AM70" s="384"/>
      <c r="AN70" s="384"/>
      <c r="AO70" s="384"/>
      <c r="AP70" s="569"/>
      <c r="AQ70" s="569"/>
      <c r="AR70" s="569"/>
      <c r="AS70" s="569"/>
      <c r="AT70" s="569"/>
      <c r="AU70" s="569"/>
      <c r="AV70" s="383"/>
      <c r="AW70" s="383"/>
      <c r="AX70" s="383"/>
      <c r="AY70" s="383"/>
      <c r="AZ70" s="383"/>
      <c r="BA70" s="383"/>
      <c r="BB70" s="383"/>
      <c r="BC70" s="383"/>
      <c r="BD70" s="444"/>
      <c r="BE70" s="358">
        <f t="shared" si="11"/>
        <v>0</v>
      </c>
      <c r="BF70" s="359">
        <f t="shared" si="12"/>
        <v>36</v>
      </c>
    </row>
    <row r="71" spans="1:58" ht="51.75" thickBot="1">
      <c r="A71" s="487" t="s">
        <v>121</v>
      </c>
      <c r="B71" s="526" t="s">
        <v>198</v>
      </c>
      <c r="C71" s="425">
        <f t="shared" si="3"/>
        <v>0</v>
      </c>
      <c r="D71" s="352">
        <f t="shared" si="10"/>
        <v>0</v>
      </c>
      <c r="E71" s="416"/>
      <c r="F71" s="403"/>
      <c r="G71" s="403"/>
      <c r="H71" s="403"/>
      <c r="I71" s="419"/>
      <c r="J71" s="403"/>
      <c r="K71" s="403"/>
      <c r="L71" s="403"/>
      <c r="M71" s="739"/>
      <c r="N71" s="403"/>
      <c r="O71" s="416"/>
      <c r="P71" s="403"/>
      <c r="Q71" s="403"/>
      <c r="R71" s="401"/>
      <c r="S71" s="401"/>
      <c r="T71" s="403"/>
      <c r="U71" s="561"/>
      <c r="V71" s="402"/>
      <c r="W71" s="786"/>
      <c r="X71" s="753"/>
      <c r="Y71" s="416"/>
      <c r="Z71" s="403"/>
      <c r="AA71" s="403"/>
      <c r="AB71" s="403"/>
      <c r="AC71" s="403"/>
      <c r="AD71" s="403"/>
      <c r="AE71" s="403"/>
      <c r="AF71" s="403"/>
      <c r="AG71" s="634"/>
      <c r="AH71" s="561" t="s">
        <v>416</v>
      </c>
      <c r="AI71" s="400"/>
      <c r="AJ71" s="400"/>
      <c r="AK71" s="400"/>
      <c r="AL71" s="400"/>
      <c r="AM71" s="403"/>
      <c r="AN71" s="403"/>
      <c r="AO71" s="403"/>
      <c r="AP71" s="568"/>
      <c r="AQ71" s="568"/>
      <c r="AR71" s="568"/>
      <c r="AS71" s="568"/>
      <c r="AT71" s="568"/>
      <c r="AU71" s="568"/>
      <c r="AV71" s="419"/>
      <c r="AW71" s="419"/>
      <c r="AX71" s="419"/>
      <c r="AY71" s="419"/>
      <c r="AZ71" s="419"/>
      <c r="BA71" s="419"/>
      <c r="BB71" s="419"/>
      <c r="BC71" s="419"/>
      <c r="BD71" s="450"/>
      <c r="BE71" s="358">
        <f t="shared" si="11"/>
        <v>0</v>
      </c>
      <c r="BF71" s="359">
        <f t="shared" si="12"/>
        <v>0</v>
      </c>
    </row>
    <row r="72" spans="1:58" ht="72.75" thickBot="1">
      <c r="A72" s="479" t="s">
        <v>122</v>
      </c>
      <c r="B72" s="478" t="s">
        <v>389</v>
      </c>
      <c r="C72" s="413">
        <f t="shared" si="3"/>
        <v>104</v>
      </c>
      <c r="D72" s="352">
        <f t="shared" si="10"/>
        <v>56</v>
      </c>
      <c r="E72" s="414">
        <v>4</v>
      </c>
      <c r="F72" s="414">
        <v>4</v>
      </c>
      <c r="G72" s="414">
        <v>4</v>
      </c>
      <c r="H72" s="414">
        <v>4</v>
      </c>
      <c r="I72" s="414">
        <v>4</v>
      </c>
      <c r="J72" s="376">
        <v>4</v>
      </c>
      <c r="K72" s="376">
        <v>4</v>
      </c>
      <c r="L72" s="376">
        <v>4</v>
      </c>
      <c r="M72" s="516">
        <v>4</v>
      </c>
      <c r="N72" s="376">
        <v>4</v>
      </c>
      <c r="O72" s="414">
        <v>4</v>
      </c>
      <c r="P72" s="376">
        <v>4</v>
      </c>
      <c r="Q72" s="376">
        <v>4</v>
      </c>
      <c r="R72" s="378"/>
      <c r="S72" s="378"/>
      <c r="T72" s="376">
        <v>4</v>
      </c>
      <c r="U72" s="559"/>
      <c r="V72" s="366"/>
      <c r="W72" s="366"/>
      <c r="X72" s="414">
        <v>5</v>
      </c>
      <c r="Y72" s="414">
        <v>5</v>
      </c>
      <c r="Z72" s="414">
        <v>5</v>
      </c>
      <c r="AA72" s="414">
        <v>5</v>
      </c>
      <c r="AB72" s="414">
        <v>5</v>
      </c>
      <c r="AC72" s="414">
        <v>5</v>
      </c>
      <c r="AD72" s="414">
        <v>6</v>
      </c>
      <c r="AE72" s="414">
        <v>7</v>
      </c>
      <c r="AF72" s="785">
        <v>5</v>
      </c>
      <c r="AG72" s="378"/>
      <c r="AH72" s="559" t="s">
        <v>452</v>
      </c>
      <c r="AI72" s="377"/>
      <c r="AJ72" s="377"/>
      <c r="AK72" s="377"/>
      <c r="AL72" s="377"/>
      <c r="AM72" s="376"/>
      <c r="AN72" s="376"/>
      <c r="AO72" s="376"/>
      <c r="AP72" s="566"/>
      <c r="AQ72" s="566"/>
      <c r="AR72" s="566"/>
      <c r="AS72" s="566"/>
      <c r="AT72" s="566"/>
      <c r="AU72" s="566"/>
      <c r="AV72" s="375"/>
      <c r="AW72" s="375"/>
      <c r="AX72" s="375"/>
      <c r="AY72" s="375"/>
      <c r="AZ72" s="375"/>
      <c r="BA72" s="375"/>
      <c r="BB72" s="375"/>
      <c r="BC72" s="375"/>
      <c r="BD72" s="441"/>
      <c r="BE72" s="358">
        <f t="shared" si="11"/>
        <v>48</v>
      </c>
      <c r="BF72" s="359">
        <f t="shared" si="12"/>
        <v>104</v>
      </c>
    </row>
    <row r="73" spans="1:58" ht="72.75" thickBot="1">
      <c r="A73" s="557" t="s">
        <v>364</v>
      </c>
      <c r="B73" s="478" t="s">
        <v>408</v>
      </c>
      <c r="C73" s="413">
        <f t="shared" si="3"/>
        <v>36</v>
      </c>
      <c r="D73" s="352">
        <f t="shared" si="10"/>
        <v>0</v>
      </c>
      <c r="E73" s="417"/>
      <c r="F73" s="384"/>
      <c r="G73" s="384"/>
      <c r="H73" s="384"/>
      <c r="I73" s="384"/>
      <c r="J73" s="384"/>
      <c r="K73" s="384"/>
      <c r="L73" s="384"/>
      <c r="M73" s="779"/>
      <c r="N73" s="362"/>
      <c r="O73" s="417"/>
      <c r="P73" s="384"/>
      <c r="Q73" s="384"/>
      <c r="R73" s="386"/>
      <c r="S73" s="386"/>
      <c r="T73" s="384"/>
      <c r="U73" s="562"/>
      <c r="V73" s="387"/>
      <c r="W73" s="387"/>
      <c r="X73" s="787"/>
      <c r="Y73" s="417"/>
      <c r="Z73" s="384"/>
      <c r="AA73" s="384"/>
      <c r="AB73" s="384"/>
      <c r="AC73" s="384"/>
      <c r="AD73" s="384"/>
      <c r="AE73" s="384"/>
      <c r="AF73" s="384"/>
      <c r="AG73" s="386">
        <v>36</v>
      </c>
      <c r="AH73" s="562"/>
      <c r="AI73" s="385"/>
      <c r="AJ73" s="385"/>
      <c r="AK73" s="385"/>
      <c r="AL73" s="385"/>
      <c r="AM73" s="384"/>
      <c r="AN73" s="384"/>
      <c r="AO73" s="384"/>
      <c r="AP73" s="569"/>
      <c r="AQ73" s="569"/>
      <c r="AR73" s="569"/>
      <c r="AS73" s="569"/>
      <c r="AT73" s="569"/>
      <c r="AU73" s="569"/>
      <c r="AV73" s="383"/>
      <c r="AW73" s="383"/>
      <c r="AX73" s="383"/>
      <c r="AY73" s="383"/>
      <c r="AZ73" s="383"/>
      <c r="BA73" s="383"/>
      <c r="BB73" s="383"/>
      <c r="BC73" s="383"/>
      <c r="BD73" s="444"/>
      <c r="BE73" s="358">
        <f t="shared" si="11"/>
        <v>36</v>
      </c>
      <c r="BF73" s="359">
        <f t="shared" si="12"/>
        <v>36</v>
      </c>
    </row>
    <row r="74" spans="1:58" ht="24.75" thickBot="1">
      <c r="A74" s="486" t="s">
        <v>124</v>
      </c>
      <c r="B74" s="477" t="s">
        <v>125</v>
      </c>
      <c r="C74" s="622">
        <f t="shared" si="3"/>
        <v>0</v>
      </c>
      <c r="D74" s="352">
        <f t="shared" si="10"/>
        <v>0</v>
      </c>
      <c r="E74" s="430"/>
      <c r="F74" s="419"/>
      <c r="G74" s="419"/>
      <c r="H74" s="419"/>
      <c r="I74" s="419"/>
      <c r="J74" s="403"/>
      <c r="K74" s="403"/>
      <c r="L74" s="419"/>
      <c r="M74" s="739"/>
      <c r="N74" s="673"/>
      <c r="O74" s="740"/>
      <c r="P74" s="738"/>
      <c r="Q74" s="738"/>
      <c r="R74" s="401"/>
      <c r="S74" s="401"/>
      <c r="T74" s="403"/>
      <c r="U74" s="561"/>
      <c r="V74" s="402"/>
      <c r="W74" s="402" t="s">
        <v>416</v>
      </c>
      <c r="X74" s="753"/>
      <c r="Y74" s="416"/>
      <c r="Z74" s="738"/>
      <c r="AA74" s="738"/>
      <c r="AB74" s="738"/>
      <c r="AC74" s="738"/>
      <c r="AD74" s="738"/>
      <c r="AE74" s="738"/>
      <c r="AF74" s="738"/>
      <c r="AG74" s="401"/>
      <c r="AH74" s="561"/>
      <c r="AI74" s="400"/>
      <c r="AJ74" s="400"/>
      <c r="AK74" s="400"/>
      <c r="AL74" s="400"/>
      <c r="AM74" s="403"/>
      <c r="AN74" s="403"/>
      <c r="AO74" s="403"/>
      <c r="AP74" s="568"/>
      <c r="AQ74" s="568"/>
      <c r="AR74" s="568"/>
      <c r="AS74" s="568"/>
      <c r="AT74" s="568"/>
      <c r="AU74" s="568"/>
      <c r="AV74" s="419"/>
      <c r="AW74" s="419"/>
      <c r="AX74" s="419"/>
      <c r="AY74" s="419"/>
      <c r="AZ74" s="419"/>
      <c r="BA74" s="419"/>
      <c r="BB74" s="419"/>
      <c r="BC74" s="419"/>
      <c r="BD74" s="450"/>
      <c r="BE74" s="358">
        <f t="shared" si="11"/>
        <v>0</v>
      </c>
      <c r="BF74" s="359">
        <f t="shared" si="12"/>
        <v>0</v>
      </c>
    </row>
    <row r="75" spans="1:58" ht="48.75" thickBot="1">
      <c r="A75" s="480" t="s">
        <v>126</v>
      </c>
      <c r="B75" s="478" t="s">
        <v>127</v>
      </c>
      <c r="C75" s="621">
        <f t="shared" ref="C75:C76" si="13">SUM(E75:BD75)</f>
        <v>42</v>
      </c>
      <c r="D75" s="352">
        <f t="shared" si="10"/>
        <v>42</v>
      </c>
      <c r="E75" s="431">
        <v>3</v>
      </c>
      <c r="F75" s="431">
        <v>3</v>
      </c>
      <c r="G75" s="431">
        <v>3</v>
      </c>
      <c r="H75" s="431">
        <v>3</v>
      </c>
      <c r="I75" s="431">
        <v>3</v>
      </c>
      <c r="J75" s="376">
        <v>3</v>
      </c>
      <c r="K75" s="376">
        <v>3</v>
      </c>
      <c r="L75" s="375">
        <v>3</v>
      </c>
      <c r="M75" s="741">
        <v>3</v>
      </c>
      <c r="N75" s="376">
        <v>3</v>
      </c>
      <c r="O75" s="698">
        <v>3</v>
      </c>
      <c r="P75" s="696">
        <v>3</v>
      </c>
      <c r="Q75" s="696">
        <v>3</v>
      </c>
      <c r="R75" s="378"/>
      <c r="S75" s="378"/>
      <c r="T75" s="627">
        <v>3</v>
      </c>
      <c r="U75" s="559"/>
      <c r="V75" s="366"/>
      <c r="W75" s="366" t="s">
        <v>413</v>
      </c>
      <c r="X75" s="414"/>
      <c r="Y75" s="735"/>
      <c r="Z75" s="696"/>
      <c r="AA75" s="696"/>
      <c r="AB75" s="696"/>
      <c r="AC75" s="696"/>
      <c r="AD75" s="696"/>
      <c r="AE75" s="696"/>
      <c r="AF75" s="696"/>
      <c r="AG75" s="378"/>
      <c r="AH75" s="559"/>
      <c r="AI75" s="377"/>
      <c r="AJ75" s="377"/>
      <c r="AK75" s="377"/>
      <c r="AL75" s="377"/>
      <c r="AM75" s="376"/>
      <c r="AN75" s="376"/>
      <c r="AO75" s="376"/>
      <c r="AP75" s="566"/>
      <c r="AQ75" s="566"/>
      <c r="AR75" s="566"/>
      <c r="AS75" s="566"/>
      <c r="AT75" s="566"/>
      <c r="AU75" s="566"/>
      <c r="AV75" s="375"/>
      <c r="AW75" s="375"/>
      <c r="AX75" s="375"/>
      <c r="AY75" s="375"/>
      <c r="AZ75" s="375"/>
      <c r="BA75" s="375"/>
      <c r="BB75" s="375"/>
      <c r="BC75" s="375"/>
      <c r="BD75" s="441"/>
      <c r="BE75" s="358">
        <f t="shared" si="11"/>
        <v>0</v>
      </c>
      <c r="BF75" s="359">
        <f t="shared" si="12"/>
        <v>42</v>
      </c>
    </row>
    <row r="76" spans="1:58" ht="48.75" thickBot="1">
      <c r="A76" s="481" t="s">
        <v>365</v>
      </c>
      <c r="B76" s="618" t="s">
        <v>409</v>
      </c>
      <c r="C76" s="425">
        <f t="shared" si="13"/>
        <v>36</v>
      </c>
      <c r="D76" s="352">
        <f t="shared" si="10"/>
        <v>36</v>
      </c>
      <c r="E76" s="367"/>
      <c r="F76" s="362"/>
      <c r="G76" s="362"/>
      <c r="H76" s="362"/>
      <c r="I76" s="362"/>
      <c r="J76" s="362"/>
      <c r="K76" s="362"/>
      <c r="L76" s="362"/>
      <c r="M76" s="747"/>
      <c r="N76" s="362"/>
      <c r="O76" s="367"/>
      <c r="P76" s="362"/>
      <c r="Q76" s="362"/>
      <c r="R76" s="632">
        <v>36</v>
      </c>
      <c r="S76" s="365" t="s">
        <v>413</v>
      </c>
      <c r="T76" s="362"/>
      <c r="U76" s="565"/>
      <c r="V76" s="371"/>
      <c r="W76" s="371"/>
      <c r="X76" s="787"/>
      <c r="Y76" s="367"/>
      <c r="Z76" s="362"/>
      <c r="AA76" s="362"/>
      <c r="AB76" s="362"/>
      <c r="AC76" s="362"/>
      <c r="AD76" s="362"/>
      <c r="AE76" s="362"/>
      <c r="AF76" s="362"/>
      <c r="AG76" s="365"/>
      <c r="AH76" s="565"/>
      <c r="AI76" s="364"/>
      <c r="AJ76" s="364"/>
      <c r="AK76" s="364"/>
      <c r="AL76" s="364"/>
      <c r="AM76" s="362"/>
      <c r="AN76" s="362"/>
      <c r="AO76" s="362"/>
      <c r="AP76" s="571"/>
      <c r="AQ76" s="571"/>
      <c r="AR76" s="571"/>
      <c r="AS76" s="571"/>
      <c r="AT76" s="569"/>
      <c r="AU76" s="569"/>
      <c r="AV76" s="361"/>
      <c r="AW76" s="361"/>
      <c r="AX76" s="361"/>
      <c r="AY76" s="361"/>
      <c r="AZ76" s="361"/>
      <c r="BA76" s="361"/>
      <c r="BB76" s="361"/>
      <c r="BC76" s="361"/>
      <c r="BD76" s="456"/>
      <c r="BE76" s="358">
        <f t="shared" si="11"/>
        <v>0</v>
      </c>
      <c r="BF76" s="359">
        <f t="shared" si="12"/>
        <v>36</v>
      </c>
    </row>
    <row r="77" spans="1:58" ht="24.75" thickBot="1">
      <c r="A77" s="599" t="s">
        <v>247</v>
      </c>
      <c r="B77" s="619" t="s">
        <v>410</v>
      </c>
      <c r="C77" s="620"/>
      <c r="D77" s="352">
        <f t="shared" si="10"/>
        <v>0</v>
      </c>
      <c r="E77" s="354"/>
      <c r="F77" s="392"/>
      <c r="G77" s="392"/>
      <c r="H77" s="392"/>
      <c r="I77" s="392"/>
      <c r="J77" s="392"/>
      <c r="K77" s="392"/>
      <c r="L77" s="392"/>
      <c r="M77" s="777"/>
      <c r="N77" s="759"/>
      <c r="O77" s="354"/>
      <c r="P77" s="392"/>
      <c r="Q77" s="392"/>
      <c r="R77" s="394"/>
      <c r="S77" s="394"/>
      <c r="T77" s="392"/>
      <c r="U77" s="560"/>
      <c r="V77" s="356"/>
      <c r="W77" s="603"/>
      <c r="X77" s="736"/>
      <c r="Y77" s="354"/>
      <c r="Z77" s="392"/>
      <c r="AA77" s="392"/>
      <c r="AB77" s="392"/>
      <c r="AC77" s="392"/>
      <c r="AD77" s="392"/>
      <c r="AE77" s="392"/>
      <c r="AF77" s="392"/>
      <c r="AG77" s="394"/>
      <c r="AH77" s="560"/>
      <c r="AI77" s="393">
        <v>36</v>
      </c>
      <c r="AJ77" s="393">
        <v>36</v>
      </c>
      <c r="AK77" s="393">
        <v>36</v>
      </c>
      <c r="AL77" s="393">
        <v>36</v>
      </c>
      <c r="AM77" s="392"/>
      <c r="AN77" s="392"/>
      <c r="AO77" s="392"/>
      <c r="AP77" s="567"/>
      <c r="AQ77" s="567"/>
      <c r="AR77" s="567"/>
      <c r="AS77" s="567"/>
      <c r="AT77" s="567"/>
      <c r="AU77" s="567"/>
      <c r="AV77" s="391"/>
      <c r="AW77" s="391"/>
      <c r="AX77" s="391"/>
      <c r="AY77" s="391"/>
      <c r="AZ77" s="391"/>
      <c r="BA77" s="391"/>
      <c r="BB77" s="391"/>
      <c r="BC77" s="391"/>
      <c r="BD77" s="438"/>
      <c r="BE77" s="358">
        <f t="shared" si="11"/>
        <v>144</v>
      </c>
      <c r="BF77" s="359">
        <f t="shared" si="12"/>
        <v>144</v>
      </c>
    </row>
    <row r="78" spans="1:58">
      <c r="A78" s="617"/>
      <c r="N78" s="484"/>
      <c r="W78" s="484"/>
      <c r="BE78" s="432"/>
      <c r="BF78" s="432"/>
    </row>
    <row r="79" spans="1:58">
      <c r="D79" s="433"/>
      <c r="E79" s="349" t="s">
        <v>353</v>
      </c>
      <c r="H79" s="527"/>
      <c r="I79" s="349" t="s">
        <v>354</v>
      </c>
      <c r="K79" s="435"/>
      <c r="L79" s="349" t="s">
        <v>357</v>
      </c>
      <c r="R79" s="436"/>
      <c r="S79" s="349" t="s">
        <v>356</v>
      </c>
      <c r="AA79" s="784"/>
      <c r="AB79" s="349" t="s">
        <v>43</v>
      </c>
      <c r="BE79" s="432"/>
      <c r="BF79" s="432"/>
    </row>
    <row r="80" spans="1:58">
      <c r="C80" s="437"/>
      <c r="BE80" s="432"/>
      <c r="BF80" s="432"/>
    </row>
    <row r="81" spans="4:58" ht="15">
      <c r="D81" s="635"/>
      <c r="E81" s="1069" t="s">
        <v>418</v>
      </c>
      <c r="F81" s="1069"/>
      <c r="H81" s="636"/>
      <c r="I81" s="350" t="s">
        <v>419</v>
      </c>
      <c r="M81" s="637"/>
      <c r="N81" s="349" t="s">
        <v>420</v>
      </c>
      <c r="Q81" s="760"/>
      <c r="R81" s="712" t="s">
        <v>439</v>
      </c>
      <c r="S81" s="349" t="s">
        <v>441</v>
      </c>
      <c r="AI81" s="617"/>
      <c r="BE81" s="432"/>
      <c r="BF81" s="432"/>
    </row>
    <row r="82" spans="4:58">
      <c r="BE82" s="432"/>
      <c r="BF82" s="432"/>
    </row>
    <row r="83" spans="4:58" ht="24" customHeight="1">
      <c r="BE83" s="432"/>
      <c r="BF83" s="432"/>
    </row>
    <row r="84" spans="4:58" ht="20.45" customHeight="1">
      <c r="BE84" s="432"/>
      <c r="BF84" s="432"/>
    </row>
    <row r="85" spans="4:58" ht="22.9" customHeight="1">
      <c r="BE85" s="432"/>
      <c r="BF85" s="432"/>
    </row>
    <row r="86" spans="4:58">
      <c r="BE86" s="432"/>
      <c r="BF86" s="432"/>
    </row>
    <row r="87" spans="4:58">
      <c r="BE87" s="432"/>
      <c r="BF87" s="432"/>
    </row>
    <row r="88" spans="4:58">
      <c r="BE88" s="432"/>
      <c r="BF88" s="432"/>
    </row>
    <row r="89" spans="4:58" ht="19.899999999999999" customHeight="1">
      <c r="BE89" s="432"/>
      <c r="BF89" s="432"/>
    </row>
  </sheetData>
  <mergeCells count="35">
    <mergeCell ref="AD3:AD7"/>
    <mergeCell ref="B1:BB1"/>
    <mergeCell ref="A3:A7"/>
    <mergeCell ref="B3:B7"/>
    <mergeCell ref="C3:C7"/>
    <mergeCell ref="D3:D7"/>
    <mergeCell ref="E3:H5"/>
    <mergeCell ref="I3:I7"/>
    <mergeCell ref="J3:L5"/>
    <mergeCell ref="M3:M7"/>
    <mergeCell ref="N3:Q5"/>
    <mergeCell ref="R3:U5"/>
    <mergeCell ref="V3:V7"/>
    <mergeCell ref="W3:Y5"/>
    <mergeCell ref="Z3:Z7"/>
    <mergeCell ref="AA3:AC5"/>
    <mergeCell ref="AQ9:AQ14"/>
    <mergeCell ref="AR9:AR14"/>
    <mergeCell ref="BF3:BF7"/>
    <mergeCell ref="AE3:AH5"/>
    <mergeCell ref="AI3:AI7"/>
    <mergeCell ref="AJ3:AL5"/>
    <mergeCell ref="AM3:AM7"/>
    <mergeCell ref="AN3:AQ5"/>
    <mergeCell ref="AR3:AU5"/>
    <mergeCell ref="AV3:AV7"/>
    <mergeCell ref="AW3:AY5"/>
    <mergeCell ref="AZ3:AZ7"/>
    <mergeCell ref="BA3:BD5"/>
    <mergeCell ref="BE3:BE7"/>
    <mergeCell ref="E81:F81"/>
    <mergeCell ref="X9:X14"/>
    <mergeCell ref="Y9:Y14"/>
    <mergeCell ref="AG9:AG14"/>
    <mergeCell ref="AP9:AP14"/>
  </mergeCells>
  <pageMargins left="0.31496062992125984" right="0.19685039370078741" top="0.27559055118110237" bottom="0.51181102362204722" header="0.11811023622047245"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9</vt:i4>
      </vt:variant>
    </vt:vector>
  </HeadingPairs>
  <TitlesOfParts>
    <vt:vector size="21" baseType="lpstr">
      <vt:lpstr>Пояснительная записка</vt:lpstr>
      <vt:lpstr>Титульный лист</vt:lpstr>
      <vt:lpstr>График учебного процесса</vt:lpstr>
      <vt:lpstr>Сводные данные по бюджету време</vt:lpstr>
      <vt:lpstr>План учебного процесса</vt:lpstr>
      <vt:lpstr>Перечень кабинетов</vt:lpstr>
      <vt:lpstr>1А ,Б Курс</vt:lpstr>
      <vt:lpstr>2 АКурс </vt:lpstr>
      <vt:lpstr>2Б Курс </vt:lpstr>
      <vt:lpstr>3Б курс </vt:lpstr>
      <vt:lpstr>3А  Курс </vt:lpstr>
      <vt:lpstr>4 Курс</vt:lpstr>
      <vt:lpstr>'1А ,Б Курс'!Область_печати</vt:lpstr>
      <vt:lpstr>'2 АКурс '!Область_печати</vt:lpstr>
      <vt:lpstr>'3А  Курс '!Область_печати</vt:lpstr>
      <vt:lpstr>'3Б курс '!Область_печати</vt:lpstr>
      <vt:lpstr>'4 Курс'!Область_печати</vt:lpstr>
      <vt:lpstr>'График учебного процесса'!Область_печати</vt:lpstr>
      <vt:lpstr>'План учебного процесса'!Область_печати</vt:lpstr>
      <vt:lpstr>'Сводные данные по бюджету време'!Область_печати</vt:lpstr>
      <vt:lpstr>'Титульный лист'!Область_печати</vt:lpstr>
    </vt:vector>
  </TitlesOfParts>
  <Company>ДПК</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Ольга</dc:creator>
  <cp:lastModifiedBy>админ</cp:lastModifiedBy>
  <cp:lastPrinted>2022-12-19T06:26:53Z</cp:lastPrinted>
  <dcterms:created xsi:type="dcterms:W3CDTF">2011-03-18T09:27:51Z</dcterms:created>
  <dcterms:modified xsi:type="dcterms:W3CDTF">2023-02-13T13:01:37Z</dcterms:modified>
</cp:coreProperties>
</file>